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Escenario corrección\"/>
    </mc:Choice>
  </mc:AlternateContent>
  <bookViews>
    <workbookView xWindow="0" yWindow="0" windowWidth="20490" windowHeight="6930"/>
  </bookViews>
  <sheets>
    <sheet name="A publicar " sheetId="5" r:id="rId1"/>
    <sheet name="Capacidad Total" sheetId="3" state="hidden" r:id="rId2"/>
    <sheet name="Capacidad TA" sheetId="4" state="hidden" r:id="rId3"/>
  </sheets>
  <externalReferences>
    <externalReference r:id="rId4"/>
  </externalReferences>
  <definedNames>
    <definedName name="_xlnm._FilterDatabase" localSheetId="0" hidden="1">'A publicar '!$B$9:$I$784</definedName>
    <definedName name="_xlnm.Print_Area" localSheetId="0">'A publicar '!$A$1:$J$786</definedName>
    <definedName name="CENTRO_EXTRACCION">[1]LISTAS!$I$2:$X$2</definedName>
    <definedName name="_xlnm.Print_Titles" localSheetId="0">'A publicar '!$9:$9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4" l="1"/>
  <c r="H10" i="4" s="1"/>
  <c r="G11" i="4"/>
  <c r="G12" i="4"/>
  <c r="H12" i="4" s="1"/>
  <c r="G13" i="4"/>
  <c r="H13" i="4" s="1"/>
  <c r="G14" i="4"/>
  <c r="G15" i="4"/>
  <c r="G16" i="4"/>
  <c r="H16" i="4" s="1"/>
  <c r="G17" i="4"/>
  <c r="H17" i="4" s="1"/>
  <c r="G18" i="4"/>
  <c r="H18" i="4" s="1"/>
  <c r="G19" i="4"/>
  <c r="H19" i="4" s="1"/>
  <c r="G20" i="4"/>
  <c r="G21" i="4"/>
  <c r="H21" i="4" s="1"/>
  <c r="G22" i="4"/>
  <c r="H22" i="4" s="1"/>
  <c r="G23" i="4"/>
  <c r="G24" i="4"/>
  <c r="H24" i="4" s="1"/>
  <c r="G25" i="4"/>
  <c r="H25" i="4" s="1"/>
  <c r="G26" i="4"/>
  <c r="G27" i="4"/>
  <c r="H27" i="4" s="1"/>
  <c r="G28" i="4"/>
  <c r="H28" i="4" s="1"/>
  <c r="G6" i="4"/>
  <c r="H6" i="4" s="1"/>
  <c r="G7" i="4"/>
  <c r="H7" i="4" s="1"/>
  <c r="G8" i="4"/>
  <c r="H8" i="4" s="1"/>
  <c r="G9" i="4"/>
  <c r="H9" i="4" s="1"/>
  <c r="E12" i="4"/>
  <c r="F12" i="4" s="1"/>
  <c r="E13" i="4"/>
  <c r="F13" i="4" s="1"/>
  <c r="E14" i="4"/>
  <c r="F14" i="4" s="1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21" i="4"/>
  <c r="F21" i="4" s="1"/>
  <c r="E22" i="4"/>
  <c r="F22" i="4" s="1"/>
  <c r="E23" i="4"/>
  <c r="F23" i="4" s="1"/>
  <c r="E24" i="4"/>
  <c r="F24" i="4" s="1"/>
  <c r="E25" i="4"/>
  <c r="F25" i="4" s="1"/>
  <c r="E26" i="4"/>
  <c r="F26" i="4" s="1"/>
  <c r="E27" i="4"/>
  <c r="F27" i="4" s="1"/>
  <c r="E28" i="4"/>
  <c r="F28" i="4" s="1"/>
  <c r="E6" i="4"/>
  <c r="F6" i="4" s="1"/>
  <c r="E7" i="4"/>
  <c r="F7" i="4" s="1"/>
  <c r="E8" i="4"/>
  <c r="F8" i="4" s="1"/>
  <c r="E9" i="4"/>
  <c r="F9" i="4" s="1"/>
  <c r="E10" i="4"/>
  <c r="F10" i="4" s="1"/>
  <c r="E11" i="4"/>
  <c r="F11" i="4" s="1"/>
  <c r="G5" i="4"/>
  <c r="H5" i="4" s="1"/>
  <c r="E5" i="4"/>
  <c r="F5" i="4" s="1"/>
  <c r="E2" i="4"/>
  <c r="D2" i="4"/>
  <c r="J29" i="4"/>
  <c r="H26" i="4"/>
  <c r="H23" i="4"/>
  <c r="H20" i="4"/>
  <c r="H15" i="4"/>
  <c r="H14" i="4"/>
  <c r="H11" i="4"/>
  <c r="K5" i="4"/>
  <c r="M10" i="3"/>
  <c r="I20" i="4" l="1"/>
  <c r="K20" i="4" s="1"/>
  <c r="I18" i="4"/>
  <c r="K18" i="4" s="1"/>
  <c r="I11" i="4"/>
  <c r="K11" i="4" s="1"/>
  <c r="I8" i="4"/>
  <c r="K8" i="4" s="1"/>
  <c r="I13" i="4"/>
  <c r="K13" i="4" s="1"/>
  <c r="E29" i="4"/>
  <c r="I16" i="4"/>
  <c r="K16" i="4" s="1"/>
  <c r="I19" i="4"/>
  <c r="K19" i="4" s="1"/>
  <c r="G29" i="4"/>
  <c r="I12" i="4"/>
  <c r="K12" i="4" s="1"/>
  <c r="I27" i="4"/>
  <c r="K27" i="4" s="1"/>
  <c r="I10" i="4"/>
  <c r="K10" i="4" s="1"/>
  <c r="I25" i="4"/>
  <c r="K25" i="4" s="1"/>
  <c r="I17" i="4"/>
  <c r="K17" i="4" s="1"/>
  <c r="I22" i="4"/>
  <c r="K22" i="4" s="1"/>
  <c r="I24" i="4"/>
  <c r="K24" i="4" s="1"/>
  <c r="I26" i="4"/>
  <c r="K26" i="4" s="1"/>
  <c r="I21" i="4"/>
  <c r="K21" i="4" s="1"/>
  <c r="I28" i="4"/>
  <c r="K28" i="4" s="1"/>
  <c r="I9" i="4"/>
  <c r="K9" i="4" s="1"/>
  <c r="I7" i="4"/>
  <c r="K7" i="4" s="1"/>
  <c r="I14" i="4"/>
  <c r="K14" i="4" s="1"/>
  <c r="I23" i="4"/>
  <c r="K23" i="4" s="1"/>
  <c r="I6" i="4"/>
  <c r="I15" i="4"/>
  <c r="K15" i="4" s="1"/>
  <c r="K6" i="4" l="1"/>
  <c r="I29" i="4"/>
  <c r="F8" i="3" l="1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6" i="3"/>
  <c r="F7" i="3"/>
  <c r="F5" i="3"/>
  <c r="F4" i="3"/>
  <c r="E4" i="3"/>
  <c r="E5" i="3"/>
  <c r="E6" i="3"/>
  <c r="E7" i="3"/>
  <c r="E8" i="3"/>
  <c r="E9" i="3"/>
  <c r="G9" i="3" s="1"/>
  <c r="E10" i="3"/>
  <c r="E11" i="3"/>
  <c r="E12" i="3"/>
  <c r="E13" i="3"/>
  <c r="G13" i="3" s="1"/>
  <c r="E14" i="3"/>
  <c r="G14" i="3" s="1"/>
  <c r="E15" i="3"/>
  <c r="E16" i="3"/>
  <c r="E17" i="3"/>
  <c r="G17" i="3" s="1"/>
  <c r="E18" i="3"/>
  <c r="G18" i="3" s="1"/>
  <c r="E19" i="3"/>
  <c r="E20" i="3"/>
  <c r="E21" i="3"/>
  <c r="G21" i="3" s="1"/>
  <c r="E22" i="3"/>
  <c r="G22" i="3" s="1"/>
  <c r="E23" i="3"/>
  <c r="E24" i="3"/>
  <c r="E25" i="3"/>
  <c r="G25" i="3" s="1"/>
  <c r="E26" i="3"/>
  <c r="E27" i="3"/>
  <c r="D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G6" i="3" l="1"/>
  <c r="G23" i="3"/>
  <c r="G19" i="3"/>
  <c r="G15" i="3"/>
  <c r="G11" i="3"/>
  <c r="G5" i="3"/>
  <c r="G7" i="3"/>
  <c r="F28" i="3"/>
  <c r="M12" i="3" s="1"/>
  <c r="O12" i="3" s="1"/>
  <c r="G20" i="3"/>
  <c r="G16" i="3"/>
  <c r="G27" i="3"/>
  <c r="G24" i="3"/>
  <c r="G26" i="3"/>
  <c r="G10" i="3"/>
  <c r="G12" i="3"/>
  <c r="G8" i="3"/>
  <c r="E28" i="3"/>
  <c r="M11" i="3" s="1"/>
  <c r="G4" i="3"/>
  <c r="G28" i="3" l="1"/>
</calcChain>
</file>

<file path=xl/sharedStrings.xml><?xml version="1.0" encoding="utf-8"?>
<sst xmlns="http://schemas.openxmlformats.org/spreadsheetml/2006/main" count="4791" uniqueCount="858">
  <si>
    <t>Razón Social del Interesado</t>
  </si>
  <si>
    <t>Centro de Extracción</t>
  </si>
  <si>
    <t xml:space="preserve">ALMEXA ALUMINIO, S.A. DE C.V </t>
  </si>
  <si>
    <t>CACTUSNVOPMX</t>
  </si>
  <si>
    <t>ARCO 1</t>
  </si>
  <si>
    <t>D15179-01</t>
  </si>
  <si>
    <t>UNILEVER MANUFACTURERA, S. DE R.L. DE C.V.</t>
  </si>
  <si>
    <t>D09141-01</t>
  </si>
  <si>
    <t>LA BATERIA VERDE, S.A. DE C.V.</t>
  </si>
  <si>
    <t>15266-01</t>
  </si>
  <si>
    <t xml:space="preserve">CARTONES PONDEROSA, S.A. DE C.V. </t>
  </si>
  <si>
    <t>ARCO 2</t>
  </si>
  <si>
    <t>D22014-01</t>
  </si>
  <si>
    <t xml:space="preserve">MANUFACTURAS VITROMEX, S.A. DE C.V. </t>
  </si>
  <si>
    <t>11027-01</t>
  </si>
  <si>
    <t xml:space="preserve">ACCESGAS, S.A.P.I. DE C.V. </t>
  </si>
  <si>
    <t>11055-01</t>
  </si>
  <si>
    <t>NATGASMEX SA DE CV</t>
  </si>
  <si>
    <t>CENTRO</t>
  </si>
  <si>
    <t>DNAGASMEX</t>
  </si>
  <si>
    <t xml:space="preserve">LA ITALIANA, S.A. DE C.V. </t>
  </si>
  <si>
    <t>GUADALAJARA</t>
  </si>
  <si>
    <t>Irapuato</t>
  </si>
  <si>
    <t xml:space="preserve">LECHERA GUADALAJARA, S. A. DE C. V. </t>
  </si>
  <si>
    <t>D14031-01</t>
  </si>
  <si>
    <t>TRACTEBEL DGJ SA DE CV</t>
  </si>
  <si>
    <t>D14104-01</t>
  </si>
  <si>
    <t>TEREFTALATOS MEXICANOS GAS, S.A. DE C.V.</t>
  </si>
  <si>
    <t>SUR</t>
  </si>
  <si>
    <t>30167-01</t>
  </si>
  <si>
    <t>TEREFTALATOS MEXICANOS, S.A. DE C.V.</t>
  </si>
  <si>
    <t>30043-01</t>
  </si>
  <si>
    <t xml:space="preserve">BRASKEM IDESA, S.A.P.I. </t>
  </si>
  <si>
    <t>30173-01</t>
  </si>
  <si>
    <t>MOLINOS AZTECA DE VERACRUZ, S.A. DE C.V.</t>
  </si>
  <si>
    <t>VERACRUZ</t>
  </si>
  <si>
    <t>D30062-01</t>
  </si>
  <si>
    <t>GDF SUEZ MEXICO COMERCIALIZADORA S de RL de CV</t>
  </si>
  <si>
    <t>D30164-01</t>
  </si>
  <si>
    <t>TRACTEBEL ENERGIA DE PANUCO S.A. DE C.V.</t>
  </si>
  <si>
    <t>CAMPONEJO</t>
  </si>
  <si>
    <t>ALTAMIRA</t>
  </si>
  <si>
    <t>28129-01</t>
  </si>
  <si>
    <t>TRACTEBEL GNP S.A. DE C.V.</t>
  </si>
  <si>
    <t>D28093-01</t>
  </si>
  <si>
    <t>30165-01</t>
  </si>
  <si>
    <t xml:space="preserve">Pemex Transformación Industrial </t>
  </si>
  <si>
    <t>Ecatepec</t>
  </si>
  <si>
    <t>EMPAQUES MODERNOS SAN PABLO, S. DE R.L. DE C.V.</t>
  </si>
  <si>
    <t>Tlalnepantla</t>
  </si>
  <si>
    <t>D15100-01</t>
  </si>
  <si>
    <t>ANFORA INTERNATIONAL, S. DE R.L. DE C.V.</t>
  </si>
  <si>
    <t>13023-01</t>
  </si>
  <si>
    <t>CALERAS BERTRAN, S.A. DE C.V.</t>
  </si>
  <si>
    <t>D13003-01</t>
  </si>
  <si>
    <t xml:space="preserve">OWENS VIRREYES, S. DE R.L. DE C.V. </t>
  </si>
  <si>
    <t>D15137-01</t>
  </si>
  <si>
    <t xml:space="preserve">MANUFACTURAS SONOCO, S.A. DE C.V. </t>
  </si>
  <si>
    <t>Atizapán</t>
  </si>
  <si>
    <t xml:space="preserve">ENERGAS DE MÉXICO, S.A. DE C.V. </t>
  </si>
  <si>
    <t>DENERG-02</t>
  </si>
  <si>
    <t>GAS NATURAL SERVICIOS, S.A. DE C.V.</t>
  </si>
  <si>
    <t>M24024-01</t>
  </si>
  <si>
    <t>11037-01</t>
  </si>
  <si>
    <t xml:space="preserve">CH4 ENERGIA, S.A. DE C.V. </t>
  </si>
  <si>
    <t>22060-01</t>
  </si>
  <si>
    <t>DGNMZ-01</t>
  </si>
  <si>
    <t>11032-01</t>
  </si>
  <si>
    <t>San Luis de la Paz</t>
  </si>
  <si>
    <t>ALPHA CERAMICA, S.A.P.I. DE C.V.</t>
  </si>
  <si>
    <t>D29041-01</t>
  </si>
  <si>
    <t xml:space="preserve">CALIDRA DE ORIENTE, S.A. DE C.V. </t>
  </si>
  <si>
    <t>21053-01</t>
  </si>
  <si>
    <t xml:space="preserve">3EGASV, S. DE R.L. DE C.V. </t>
  </si>
  <si>
    <t>14110-01</t>
  </si>
  <si>
    <t>ZOLTEK DE MEXICO, S.A. DE C.V.</t>
  </si>
  <si>
    <t>D14010-01</t>
  </si>
  <si>
    <t>INDUSTRIAL DE OLEAGINOSAS, S.A. DE C. V.</t>
  </si>
  <si>
    <t>D14102-01</t>
  </si>
  <si>
    <t xml:space="preserve">MEXICHEM DERIVADOS, S.A. DE C.V. </t>
  </si>
  <si>
    <t>D14052-01</t>
  </si>
  <si>
    <t xml:space="preserve">OWENS VIGUSA, S. DE R.L. DE C.V. </t>
  </si>
  <si>
    <t>D14017-01</t>
  </si>
  <si>
    <t xml:space="preserve">BARCEL, S.A. DE C.V. </t>
  </si>
  <si>
    <t>D14082-01</t>
  </si>
  <si>
    <t>EUZKOLA, S.A. DE C.V.</t>
  </si>
  <si>
    <t>D14006-01</t>
  </si>
  <si>
    <t>ALTOS HORNOS DE MEXICO, S.A.B. DE C.V.</t>
  </si>
  <si>
    <t>NORESTE</t>
  </si>
  <si>
    <t>05105-01</t>
  </si>
  <si>
    <t>05004-01</t>
  </si>
  <si>
    <t xml:space="preserve">MOLINOS AZTECA, S.A. DE C.V. </t>
  </si>
  <si>
    <t>28020-01</t>
  </si>
  <si>
    <t>TRACTEBEL ENERGIA DE MONTERREY, S. DE R.L. DE C.V.</t>
  </si>
  <si>
    <t>19091-01</t>
  </si>
  <si>
    <t>CPG_POZARICA</t>
  </si>
  <si>
    <t>D28089-01</t>
  </si>
  <si>
    <t>CONSORCIO MEXI-GAS SA DE CV</t>
  </si>
  <si>
    <t>D15185-01</t>
  </si>
  <si>
    <t xml:space="preserve">DEACERO, S.A.P.I. DE C.V. </t>
  </si>
  <si>
    <t>11026-01</t>
  </si>
  <si>
    <t>TRACTEBEL DIGAQRO SA DE CV</t>
  </si>
  <si>
    <t>D22007-01</t>
  </si>
  <si>
    <t>22066-01</t>
  </si>
  <si>
    <t>22065-01</t>
  </si>
  <si>
    <t>22062-01</t>
  </si>
  <si>
    <t>29053-01</t>
  </si>
  <si>
    <t>INDUSTRIA QUÍMICA DEL ISTMO, S.A. DE C.V. ( PLANTA TLAXCALA)</t>
  </si>
  <si>
    <t>29033-01</t>
  </si>
  <si>
    <t>PETRAMIN, S.A DE C.V.</t>
  </si>
  <si>
    <t>05-IR-ERM-MPB-0003</t>
  </si>
  <si>
    <t>EXCELLENCE SEA &amp; LAND LOGISTICS. S.A DE C.V.</t>
  </si>
  <si>
    <t>D30166-01</t>
  </si>
  <si>
    <t>Macquarie Energy México, S. de R.L. de C.V.</t>
  </si>
  <si>
    <t>30103-01</t>
  </si>
  <si>
    <t>ELCASTILLOINY</t>
  </si>
  <si>
    <t>Industrias de Hule Galgo S.A. de C.V.</t>
  </si>
  <si>
    <t>13037-01</t>
  </si>
  <si>
    <t>30181-01</t>
  </si>
  <si>
    <t>GLORIADIOS</t>
  </si>
  <si>
    <t>CHIHUAHUA</t>
  </si>
  <si>
    <t>08057-01</t>
  </si>
  <si>
    <t>Chihuahua</t>
  </si>
  <si>
    <t xml:space="preserve">PONDERCEL, S.A DE C.V. </t>
  </si>
  <si>
    <t>D08010-01</t>
  </si>
  <si>
    <t>INTERNACIONAL DE CERAMICA, S.A.B. DE C.V.</t>
  </si>
  <si>
    <t>D08012-01</t>
  </si>
  <si>
    <t>D08021-02</t>
  </si>
  <si>
    <t xml:space="preserve">PAPELERA DE CHIHUAHUA S.A. DE C.V. </t>
  </si>
  <si>
    <t>D08006-01</t>
  </si>
  <si>
    <t>MOLINOS ANAHUAC, S.A. DE C.V.</t>
  </si>
  <si>
    <t>08045-01</t>
  </si>
  <si>
    <t>RECUBRIMIENTOS INTERCERAMIC, S.A. DE C.V.</t>
  </si>
  <si>
    <t>D08018-01</t>
  </si>
  <si>
    <t>D08002-01</t>
  </si>
  <si>
    <t>ECOGAS MÉXICO S. DE R.L. DE C.V.</t>
  </si>
  <si>
    <t>D08038-01</t>
  </si>
  <si>
    <t>08058-01</t>
  </si>
  <si>
    <t>D08049-01</t>
  </si>
  <si>
    <t>GCC CEMENTO, S.A. de C.V.</t>
  </si>
  <si>
    <t>08003-01</t>
  </si>
  <si>
    <t>Magnelec S.A de C.V</t>
  </si>
  <si>
    <t>LA LAGUNA</t>
  </si>
  <si>
    <t>05065-01</t>
  </si>
  <si>
    <t>Metalúrgica Met-Mex Peñoles S.A de C.V</t>
  </si>
  <si>
    <t>05058-01</t>
  </si>
  <si>
    <t>10010-01</t>
  </si>
  <si>
    <t>IMPCORAL</t>
  </si>
  <si>
    <t>Igasamex Bajío, S. de R.L. de C.V.</t>
  </si>
  <si>
    <t>13031-01</t>
  </si>
  <si>
    <t>13030-01</t>
  </si>
  <si>
    <t>15260-01</t>
  </si>
  <si>
    <t>22057-01</t>
  </si>
  <si>
    <t>DIGASA-01</t>
  </si>
  <si>
    <t>22071-01</t>
  </si>
  <si>
    <t>León</t>
  </si>
  <si>
    <t>INDUSTRIALIZADORA OLEOFINOS, S.A. DE C.V.</t>
  </si>
  <si>
    <t>D14221-01</t>
  </si>
  <si>
    <t xml:space="preserve">PLANTFORT, S.A. DE C.V. </t>
  </si>
  <si>
    <t>16011-01</t>
  </si>
  <si>
    <t>MICHOACÁN</t>
  </si>
  <si>
    <t>16003-01</t>
  </si>
  <si>
    <t>05101-01</t>
  </si>
  <si>
    <t>GAS INDUSTRIAL DE MONTERREY, S.A. DE C.V.</t>
  </si>
  <si>
    <t>19019-01</t>
  </si>
  <si>
    <t>IBERDROLA ENERGIA ALTAMIRA DE SERVICIOS, S.A. DE C.V.</t>
  </si>
  <si>
    <t>IMPTENNESSEE</t>
  </si>
  <si>
    <t>DIEAS-01</t>
  </si>
  <si>
    <t>M09112-01</t>
  </si>
  <si>
    <t>11046-01</t>
  </si>
  <si>
    <t xml:space="preserve">PETROLEOS MEXICANOS </t>
  </si>
  <si>
    <t>D09093-01</t>
  </si>
  <si>
    <t xml:space="preserve">CORPORACIÓN CH4, S.A. DE C.V. </t>
  </si>
  <si>
    <t>14111-01</t>
  </si>
  <si>
    <t>COMPAÑÍA MEXICANA DE GAS, S.A.P.I. DE C.V.</t>
  </si>
  <si>
    <t>19023, 19093, 19050</t>
  </si>
  <si>
    <t>TAMAULIGAS S.A. DE C.V.</t>
  </si>
  <si>
    <t>IMPTETCO</t>
  </si>
  <si>
    <t>D28140-01</t>
  </si>
  <si>
    <t>INYMONCLOVA</t>
  </si>
  <si>
    <t>05099-01</t>
  </si>
  <si>
    <t xml:space="preserve">REFRACTARIOS BÁSICOS, S.A. DE C.V. </t>
  </si>
  <si>
    <t>05005-01</t>
  </si>
  <si>
    <t xml:space="preserve">GUNDERSON-GIMSA, S.A. DE C.V. </t>
  </si>
  <si>
    <t>05096-01</t>
  </si>
  <si>
    <t>IBERDROLA COGENERACIÓN ALTAMIRA, S.A. DE C.V.</t>
  </si>
  <si>
    <t>KMMTYINY</t>
  </si>
  <si>
    <t>Km 28 Tampico Mante</t>
  </si>
  <si>
    <t>21051-01</t>
  </si>
  <si>
    <t>21061-01</t>
  </si>
  <si>
    <t>DURANGO</t>
  </si>
  <si>
    <t>10021-01</t>
  </si>
  <si>
    <t>CIA. DE AUTOABASTECEDORES DE GAS NATURAL DEL NORTE, S.A. DE C.V.</t>
  </si>
  <si>
    <t>10019-01</t>
  </si>
  <si>
    <t>Torreón</t>
  </si>
  <si>
    <t>CALERAS DE LA LAGUNA, S.A. DE C.V.</t>
  </si>
  <si>
    <t>D05057-01</t>
  </si>
  <si>
    <t xml:space="preserve">PARRAS CONE DE MEXICO, S. DE R.L. DE C.V. </t>
  </si>
  <si>
    <t>05032-01</t>
  </si>
  <si>
    <t>FUERZA Y ENERGIA DE NORTE DURANGO, S.A. DE C.V.</t>
  </si>
  <si>
    <t>FEND-01</t>
  </si>
  <si>
    <t>19028-01</t>
  </si>
  <si>
    <t>TERNIUM GAS MÉXICO, S.A. DE C.V.</t>
  </si>
  <si>
    <t>19105-01</t>
  </si>
  <si>
    <t>TERNIUM MÉXICO, S.A. DE C.V.</t>
  </si>
  <si>
    <t>19019-06</t>
  </si>
  <si>
    <t xml:space="preserve">TERNIUM MEXICO, S.A. DE C.V. </t>
  </si>
  <si>
    <t>05089-01</t>
  </si>
  <si>
    <t>19009-02</t>
  </si>
  <si>
    <t>19030-01</t>
  </si>
  <si>
    <t>M05054-01</t>
  </si>
  <si>
    <t>19034-01</t>
  </si>
  <si>
    <t>Monterrey</t>
  </si>
  <si>
    <t xml:space="preserve">ASF-K DE MEXICO, S. DE R.L. DE C.V. </t>
  </si>
  <si>
    <t>LAVENTA</t>
  </si>
  <si>
    <t>13015-01</t>
  </si>
  <si>
    <t>CLARIMEX, S.A. DE C.V.</t>
  </si>
  <si>
    <t>D13013-01</t>
  </si>
  <si>
    <t xml:space="preserve">OWENS VIQUESA, S. DE R.L. DE C.V. </t>
  </si>
  <si>
    <t>D22016-01</t>
  </si>
  <si>
    <t>11035-01</t>
  </si>
  <si>
    <t>30174-01</t>
  </si>
  <si>
    <t>PEMEX FERTILIZANTES</t>
  </si>
  <si>
    <t>30002-01</t>
  </si>
  <si>
    <t>D30172-01</t>
  </si>
  <si>
    <t>NUEVA FABRICA NACIONAL DE VIDRIO, S. DE R.L. DE C.V.</t>
  </si>
  <si>
    <t>LNGALTINY</t>
  </si>
  <si>
    <t>D15172-01</t>
  </si>
  <si>
    <t xml:space="preserve">COPAMEX CORRUGADOS, S. A. DE C.V. </t>
  </si>
  <si>
    <t>D09147-01</t>
  </si>
  <si>
    <t>MATERIAS PRIMAS MINERALES DE AHUAZOTEPEC, S. DE R.L. DE C.V.</t>
  </si>
  <si>
    <t>21056-01</t>
  </si>
  <si>
    <t>FERRO MEXICANA, S.A. DE C.V.</t>
  </si>
  <si>
    <t>D09044-01</t>
  </si>
  <si>
    <t xml:space="preserve">LAVANDERIA DEL SUR, S.A. DE C.V. </t>
  </si>
  <si>
    <t>D09131-01</t>
  </si>
  <si>
    <t>13035-01</t>
  </si>
  <si>
    <t>San Luis Potosí</t>
  </si>
  <si>
    <t>VIDRIERA INDUSTRIAL DEL POTOSI, S. DE R.L. DE C.V.</t>
  </si>
  <si>
    <t>24025-01</t>
  </si>
  <si>
    <t>BIOTEK POWER, S.A. DE C.V.</t>
  </si>
  <si>
    <t>11056-01</t>
  </si>
  <si>
    <t>GAS NATURAL TRES NACIONES, S.A.DE C .V.</t>
  </si>
  <si>
    <t>D24020-01</t>
  </si>
  <si>
    <t>BALL BEVERAGE CAN AMERICAS, S.A. DE C.V.</t>
  </si>
  <si>
    <t>D22044-01</t>
  </si>
  <si>
    <t>CIFUNSA DEL BAJIO, S.A. DE C.V.</t>
  </si>
  <si>
    <t xml:space="preserve">ACERLAN S.A. DE C.V. </t>
  </si>
  <si>
    <t>D22015-01</t>
  </si>
  <si>
    <t xml:space="preserve">GRUPO COMERCIAL YAZBEK, S.A. DE C.V. </t>
  </si>
  <si>
    <t>11025-01</t>
  </si>
  <si>
    <t>D24009-01</t>
  </si>
  <si>
    <t xml:space="preserve">ACEROS SAN LUIS, S.A. DE C.V. </t>
  </si>
  <si>
    <t/>
  </si>
  <si>
    <t>D24012-01</t>
  </si>
  <si>
    <t>VIDRIERA DE TIERRA BLANCA, S. DE R.L. DE C.V.</t>
  </si>
  <si>
    <t>30138-01</t>
  </si>
  <si>
    <t xml:space="preserve">PRAXAIR MEXICO, S. DE R.L. DE C.V. </t>
  </si>
  <si>
    <t>MAREOGRAFO</t>
  </si>
  <si>
    <t>13034-01</t>
  </si>
  <si>
    <t>MEXICHEM FLUOR, S.A. DE C.V.</t>
  </si>
  <si>
    <t>D28072-01</t>
  </si>
  <si>
    <t>PEPMENDOZA</t>
  </si>
  <si>
    <t>D15265-01</t>
  </si>
  <si>
    <t>30161-01</t>
  </si>
  <si>
    <t>30168-01</t>
  </si>
  <si>
    <t>SISTEMAS ENERGÉTICOS SISA, S.A. DE C.V.</t>
  </si>
  <si>
    <t>30162-01</t>
  </si>
  <si>
    <t>Energía Infra S.A.P.I. de C.V.</t>
  </si>
  <si>
    <t>30176-01</t>
  </si>
  <si>
    <t>CYPLUS IDESA S.A.P.I. DE C.V.</t>
  </si>
  <si>
    <t>30180-01 Y 30180-02</t>
  </si>
  <si>
    <t>Virtual Pipelines de México, S.A.P.I. de C.V.</t>
  </si>
  <si>
    <t>30179-01</t>
  </si>
  <si>
    <t xml:space="preserve">INDUSTRIAS DERIVADAS DEL ETILENO, S.A DE C.V. </t>
  </si>
  <si>
    <t>30044-01</t>
  </si>
  <si>
    <t>30109-01</t>
  </si>
  <si>
    <t>PLAYUELA</t>
  </si>
  <si>
    <t>RAMONES</t>
  </si>
  <si>
    <t>Altamira</t>
  </si>
  <si>
    <t>28085-01</t>
  </si>
  <si>
    <t>D28011-01</t>
  </si>
  <si>
    <t xml:space="preserve">KALTEX FIBERS, S.A. DE C.V. </t>
  </si>
  <si>
    <t>28088-01</t>
  </si>
  <si>
    <t>THE CHEMOURS COMPANY MÉXICO, S. DE R.L. DE C.V.</t>
  </si>
  <si>
    <t>D28013-01</t>
  </si>
  <si>
    <t xml:space="preserve">ENERTEK, S.A. DE C.V. </t>
  </si>
  <si>
    <t>D28082-01</t>
  </si>
  <si>
    <t xml:space="preserve">PEMEX EXPLORACION Y PRODUCCION </t>
  </si>
  <si>
    <t>D28007-01</t>
  </si>
  <si>
    <t>30104-01</t>
  </si>
  <si>
    <t>MEXICHEM RESINAS VINILICAS, S.A. DE C.V.</t>
  </si>
  <si>
    <t>D28010-02</t>
  </si>
  <si>
    <t>D28008-01</t>
  </si>
  <si>
    <t xml:space="preserve">BIOFILM, S.A </t>
  </si>
  <si>
    <t>DBIOFIL-01</t>
  </si>
  <si>
    <t xml:space="preserve">CFEnergía S.A. de C.V. </t>
  </si>
  <si>
    <t>E017LNGALTEXT</t>
  </si>
  <si>
    <t>POLIOLES, S.A. DE C.V.</t>
  </si>
  <si>
    <t>13033-01</t>
  </si>
  <si>
    <t>SIGMA ALIMENTOS CENTRO, S.A. DE C.V.</t>
  </si>
  <si>
    <t>D15151-01</t>
  </si>
  <si>
    <t>13005-01</t>
  </si>
  <si>
    <t>15056 (15130-01)</t>
  </si>
  <si>
    <t>15056  (15075-01)</t>
  </si>
  <si>
    <t>DENERG-01</t>
  </si>
  <si>
    <t>D15267-01</t>
  </si>
  <si>
    <t>15269-01</t>
  </si>
  <si>
    <t xml:space="preserve">COMPAÑIA MINERA AUTLAN, S.A.B. DE C.V. </t>
  </si>
  <si>
    <t>13007-01</t>
  </si>
  <si>
    <t>MOLINOS AZTECA DE CHALCO, S.A. DE C .V.</t>
  </si>
  <si>
    <t>15217-01</t>
  </si>
  <si>
    <t>11045-01</t>
  </si>
  <si>
    <t>11036-01</t>
  </si>
  <si>
    <t>11044-01</t>
  </si>
  <si>
    <t>22053-01</t>
  </si>
  <si>
    <t>FABRICA DE ENVASES DE VIDIRO DEL POTOSÍ, S.A. DE C.V.</t>
  </si>
  <si>
    <t>SLP</t>
  </si>
  <si>
    <t>24026-01</t>
  </si>
  <si>
    <t>Univex, S.A.</t>
  </si>
  <si>
    <t>11007-01</t>
  </si>
  <si>
    <t xml:space="preserve">22051  (22048-01) </t>
  </si>
  <si>
    <t>PORCELANITE LAMOSA, S.A. DE C.V.</t>
  </si>
  <si>
    <t>11060-01</t>
  </si>
  <si>
    <t>11039-01</t>
  </si>
  <si>
    <t xml:space="preserve">OWENS VITOLSA, S. DE R.L. DE C.V. </t>
  </si>
  <si>
    <t>D22100-01</t>
  </si>
  <si>
    <t>Cristales Inastillables de Mexico SA de CV (Planta CIM)</t>
  </si>
  <si>
    <t>15128-01</t>
  </si>
  <si>
    <t>Cristales Inastillables de Mexico SA de CV (Planta Shatterproof)</t>
  </si>
  <si>
    <t>09061-01</t>
  </si>
  <si>
    <t>GERDAU CORSA, S.A.P.I. DE C.V.</t>
  </si>
  <si>
    <t>Cd. Sahagún</t>
  </si>
  <si>
    <t>SIDERTUL, S.A DE C.V.</t>
  </si>
  <si>
    <t>Tultitlán</t>
  </si>
  <si>
    <t>Vidriera Toluca SA de CV</t>
  </si>
  <si>
    <t>Venta de Carpio Estacion de Compresion 11 (Palmillas)</t>
  </si>
  <si>
    <t>21016-01</t>
  </si>
  <si>
    <t>D29030-01</t>
  </si>
  <si>
    <t>13036-01</t>
  </si>
  <si>
    <t>E0181-02</t>
  </si>
  <si>
    <t>29052-01</t>
  </si>
  <si>
    <t>29054-01</t>
  </si>
  <si>
    <t>PROCTER &amp; GAMBLE MANUFACTURA, S. DE R.L. DE C.V.</t>
  </si>
  <si>
    <t>D29046-01</t>
  </si>
  <si>
    <t xml:space="preserve">SIMEC INTERNATIONAL 6, S.A. DE C.V. </t>
  </si>
  <si>
    <t>DSIMEC-01</t>
  </si>
  <si>
    <t>INDUSTRIAS NOVACERAMIC, S.A. DE C.V</t>
  </si>
  <si>
    <t>D29029-01</t>
  </si>
  <si>
    <t xml:space="preserve">RESIRENE, S.A. DE C.V. </t>
  </si>
  <si>
    <t>D29045-01</t>
  </si>
  <si>
    <t>GOLFO</t>
  </si>
  <si>
    <t>30177-01</t>
  </si>
  <si>
    <t>30175-01</t>
  </si>
  <si>
    <t>FUERZA Y ENERGIA DE TUXPAN, S.A. DE C.V.</t>
  </si>
  <si>
    <t>30120-01</t>
  </si>
  <si>
    <t>14109-01</t>
  </si>
  <si>
    <t>N.D.</t>
  </si>
  <si>
    <t>14087  (14012-01)</t>
  </si>
  <si>
    <t>14087  (14068-01)</t>
  </si>
  <si>
    <t>14087  (14093-01)</t>
  </si>
  <si>
    <t>14087  (14054-01)</t>
  </si>
  <si>
    <t>14087  (14073-01)</t>
  </si>
  <si>
    <t>14108-01</t>
  </si>
  <si>
    <t>ENERG-03</t>
  </si>
  <si>
    <t>14113-01</t>
  </si>
  <si>
    <t>HARINERA DE MAIZ DE JALISCO, S.A. DE C.V</t>
  </si>
  <si>
    <t>D14083-01</t>
  </si>
  <si>
    <t>11034-01</t>
  </si>
  <si>
    <t>11062-01</t>
  </si>
  <si>
    <t>GN ENERGETICO, S. DE R.L. DE C.V.</t>
  </si>
  <si>
    <t>11051-01</t>
  </si>
  <si>
    <t xml:space="preserve">DAL-TILE MEXICO, S. DE R.L. DE C.V. </t>
  </si>
  <si>
    <t>11048-01</t>
  </si>
  <si>
    <t>16002-01</t>
  </si>
  <si>
    <t>Morelia</t>
  </si>
  <si>
    <t>GAS NATURAL DE MICHOACAN, S.A. DE C.V.</t>
  </si>
  <si>
    <t>16009-01</t>
  </si>
  <si>
    <t>16005-01</t>
  </si>
  <si>
    <t xml:space="preserve">BIO PAPPEL SCRIBE, S.A. DE C.V. </t>
  </si>
  <si>
    <t>16008-01</t>
  </si>
  <si>
    <t>Arcelormittal México, S.A. de C.V.</t>
  </si>
  <si>
    <t>16001-01</t>
  </si>
  <si>
    <t>Vitro Vidrio y Cristal SA de CV</t>
  </si>
  <si>
    <t>19044-02</t>
  </si>
  <si>
    <t>Industria del Álcali SA de CV</t>
  </si>
  <si>
    <t>19037-01</t>
  </si>
  <si>
    <t>Vitro Automotriz SA de CV (Planta Autotemplex)</t>
  </si>
  <si>
    <t>19030-1</t>
  </si>
  <si>
    <t>NEMAK MÉXICO, S.A.</t>
  </si>
  <si>
    <t>19107-01</t>
  </si>
  <si>
    <t>Ramos Arizpe</t>
  </si>
  <si>
    <t>AKRA POLYESTER S.A. DE C.V.</t>
  </si>
  <si>
    <t>19087-01</t>
  </si>
  <si>
    <t>05075-01</t>
  </si>
  <si>
    <t>IQUISA NORESTE, S.A. DE C.V.</t>
  </si>
  <si>
    <t>GNM-G400-IQNO-10</t>
  </si>
  <si>
    <t>QUIMOBÁSICOS, S.A. DE C.V.</t>
  </si>
  <si>
    <t>E118 GIMSA</t>
  </si>
  <si>
    <t>DACERO-01</t>
  </si>
  <si>
    <t>Santa Catarina</t>
  </si>
  <si>
    <t>Guadalupe</t>
  </si>
  <si>
    <t xml:space="preserve">HARINERA DE VERACRUZ, S.A. DE C.V. </t>
  </si>
  <si>
    <t>30012-01</t>
  </si>
  <si>
    <t>30017-01</t>
  </si>
  <si>
    <t xml:space="preserve">BIMBO, S.A. DE C.V. </t>
  </si>
  <si>
    <t>27014-01</t>
  </si>
  <si>
    <t>PETROQUÍMICA MEXICANA DE VINILO, S.A. DE C.V.</t>
  </si>
  <si>
    <t>30020-01</t>
  </si>
  <si>
    <t>MATERIAS PRIMAS MONTERREY, S. DE R.L. DE C.V.</t>
  </si>
  <si>
    <t>30019-01</t>
  </si>
  <si>
    <t>30026-01</t>
  </si>
  <si>
    <t xml:space="preserve">SALES DEL ISTMO, S.A. DE C.V. </t>
  </si>
  <si>
    <t>30015-01</t>
  </si>
  <si>
    <t>INDUSTRIA QUÍM ICA DEL ISTMO, S.A. DE C.V.</t>
  </si>
  <si>
    <t>30007-01</t>
  </si>
  <si>
    <t>IQUISA SANTA CLARA, S.A. DE C.V.</t>
  </si>
  <si>
    <t>15084-01</t>
  </si>
  <si>
    <t>SIGMA ALIMENTOS NORESTE, S.A. DE C.V.</t>
  </si>
  <si>
    <t>D08008-01</t>
  </si>
  <si>
    <t>D08015-01</t>
  </si>
  <si>
    <t>D08021-01</t>
  </si>
  <si>
    <t xml:space="preserve">FORD MOTOR COMPANY S.A. DE C.V. </t>
  </si>
  <si>
    <t>D08016-01</t>
  </si>
  <si>
    <t>INDUSTRIALIZADORA DE LECHE DE DELICIAS, S.A.P.I. DE C.V.</t>
  </si>
  <si>
    <t>D08019-01</t>
  </si>
  <si>
    <t>D00308-01</t>
  </si>
  <si>
    <t>08029-01</t>
  </si>
  <si>
    <t xml:space="preserve">Metalúrgica Met-Mex Peñoles S.A de C.V </t>
  </si>
  <si>
    <t>05017-01</t>
  </si>
  <si>
    <t>D15072-01</t>
  </si>
  <si>
    <t>D21028-01</t>
  </si>
  <si>
    <t>IMPENERGT</t>
  </si>
  <si>
    <t>19022, 19087</t>
  </si>
  <si>
    <t>19027, 19102</t>
  </si>
  <si>
    <t>D10014-01</t>
  </si>
  <si>
    <t>THE ORIGINAL MEXICAN JEAN COMPANY, S. DE R.L. DE C.V.</t>
  </si>
  <si>
    <t>10013-01</t>
  </si>
  <si>
    <t xml:space="preserve">MONTIAC, S.A. DE C.V. </t>
  </si>
  <si>
    <t>D05085-01</t>
  </si>
  <si>
    <t>PARRAS CONE DE MEXICO, S. DE R.L. DE C.V.</t>
  </si>
  <si>
    <t xml:space="preserve">MABE MEXICO, S. DE R.L. DE C.V. </t>
  </si>
  <si>
    <t>D05019-01</t>
  </si>
  <si>
    <t>PINTURA Y ENSAMBLES DE MEXICO, S.A. DE C.V.</t>
  </si>
  <si>
    <t>D05200-01</t>
  </si>
  <si>
    <t>IBERDROLA COGENERACIÓN RAMOS, S.A. DE C.V.</t>
  </si>
  <si>
    <t>05107-01</t>
  </si>
  <si>
    <t>19052-01</t>
  </si>
  <si>
    <t xml:space="preserve">GALVASID, S.A. DE C.V. </t>
  </si>
  <si>
    <t>19099-01</t>
  </si>
  <si>
    <t xml:space="preserve">ROT QUIMICA, S.A. DE C.V. </t>
  </si>
  <si>
    <t>19056-01</t>
  </si>
  <si>
    <t>PRODUCTOS QUIMICOS MONCLOVA, S.A.</t>
  </si>
  <si>
    <t>05014-01</t>
  </si>
  <si>
    <t xml:space="preserve">PANEL REY, S.A. </t>
  </si>
  <si>
    <t>19058-01</t>
  </si>
  <si>
    <t>NOVOCAST, S. DE R.L. DE C.V.</t>
  </si>
  <si>
    <t>19089-01</t>
  </si>
  <si>
    <t>ACEROS FORJADOS ESTAMPADOS DE MONCLOVA, S.A. DE C.V.</t>
  </si>
  <si>
    <t>05008-01</t>
  </si>
  <si>
    <t>DENSO AIR SYSTEMS DE MEXICO S.A. DE C.V.</t>
  </si>
  <si>
    <t>GAC-01</t>
  </si>
  <si>
    <t xml:space="preserve">HERSMEX, S. DE R.L. DE C.V. </t>
  </si>
  <si>
    <t>19072-01</t>
  </si>
  <si>
    <t>SABRITAS, S. DE R.L. DE C.V.</t>
  </si>
  <si>
    <t>D05044-01</t>
  </si>
  <si>
    <t xml:space="preserve">FORJA DE MONTERREY, S.A. DE C.V. </t>
  </si>
  <si>
    <t>19081-01</t>
  </si>
  <si>
    <t>SISTEMAS AUTOMOTRICES DE MEXICO, S.A. DE C.V.</t>
  </si>
  <si>
    <t>19017-01</t>
  </si>
  <si>
    <t xml:space="preserve">APELSA MONTERREY, S.A. DE C.V. </t>
  </si>
  <si>
    <t>19036-01</t>
  </si>
  <si>
    <t>USG MÉXICO S.A DE C.V.</t>
  </si>
  <si>
    <t>19086-01</t>
  </si>
  <si>
    <t>21024-01</t>
  </si>
  <si>
    <t>10022-01</t>
  </si>
  <si>
    <t>INDORAMA VENTURES POLYMERS MEXICO, S. DE R.L. DE C.V.</t>
  </si>
  <si>
    <t>Arcelormittal Celaya, S.A. de C.V.</t>
  </si>
  <si>
    <t>11033-01</t>
  </si>
  <si>
    <t xml:space="preserve">UNIVEX, S.A. </t>
  </si>
  <si>
    <t>28084-01</t>
  </si>
  <si>
    <t>CERVECERIA MODELO DE GUADALAJARA, S. DE R. L. DE C.V.</t>
  </si>
  <si>
    <t>D14038-01</t>
  </si>
  <si>
    <t>PAPELERA INDUSTRIAL POTOSINA, S. DE R.L. DE C.V.</t>
  </si>
  <si>
    <t>D24023-01</t>
  </si>
  <si>
    <t xml:space="preserve">ROCKTENN-MEXICO, S. DE R.L. DE C.V. </t>
  </si>
  <si>
    <t>D22052-01</t>
  </si>
  <si>
    <t>SMURFIT CARTON Y PAPEL DE MEXICO, S.A. DE C.V.</t>
  </si>
  <si>
    <t>11031-01</t>
  </si>
  <si>
    <t>D22031-01</t>
  </si>
  <si>
    <t>D22039-02</t>
  </si>
  <si>
    <t>PPG INDUSTRIES DE MEXICO, S.A. DE C .V.</t>
  </si>
  <si>
    <t>D22041-01</t>
  </si>
  <si>
    <t>EMPAQUES MODERNOS DE GUADALAJARA, S. DE R.L. DE C.V.</t>
  </si>
  <si>
    <t>D14070-01</t>
  </si>
  <si>
    <t xml:space="preserve">HENKEL CAPITAL, S.A. DE C.V. </t>
  </si>
  <si>
    <t>D11002-01</t>
  </si>
  <si>
    <t>D14041-01</t>
  </si>
  <si>
    <t>D24006-01</t>
  </si>
  <si>
    <t xml:space="preserve">CIE CELAYA, S.A.P.I. DE C.V. </t>
  </si>
  <si>
    <t>D11100-01</t>
  </si>
  <si>
    <t>D14200-01</t>
  </si>
  <si>
    <t>FABRICA NACIONAL DE LIJA, S.A. DE C . V.</t>
  </si>
  <si>
    <t>D22054-01</t>
  </si>
  <si>
    <t xml:space="preserve">CROWN ENVASES MEXICO, S.A. DE C.V. </t>
  </si>
  <si>
    <t>D14057-01</t>
  </si>
  <si>
    <t>BIO PAPPEL SCRIBE, S.A. DE C.V.</t>
  </si>
  <si>
    <t>11013-01</t>
  </si>
  <si>
    <t>GERRESHEIMER QUERETARO, S.A.</t>
  </si>
  <si>
    <t>D22019-01</t>
  </si>
  <si>
    <t xml:space="preserve">MANUFACTURAS KALTEX, S.A. DE C.V. </t>
  </si>
  <si>
    <t>22045-01</t>
  </si>
  <si>
    <t>MANUFACTURAS KALTEX, S.A. DE C.V.</t>
  </si>
  <si>
    <t>22013-01</t>
  </si>
  <si>
    <t xml:space="preserve">NACIONAL DE COBRE, S.A. DE C.V. </t>
  </si>
  <si>
    <t>11018-01</t>
  </si>
  <si>
    <t>NACIONAL DE COBRE, S.A. DE C.V.</t>
  </si>
  <si>
    <t>D24001-01</t>
  </si>
  <si>
    <t>TRANSMISIONES Y EQUIPOS MECANICOS, S.A. DE C.V.</t>
  </si>
  <si>
    <t>22018-01</t>
  </si>
  <si>
    <t>D22002-01</t>
  </si>
  <si>
    <t xml:space="preserve">ALMIDONES MEXICANOS, S.A. DE C.V. </t>
  </si>
  <si>
    <t>D14088-01</t>
  </si>
  <si>
    <t xml:space="preserve">CAPSTAN DE MEXICO, S.A. DE C.V. </t>
  </si>
  <si>
    <t>D14092-01</t>
  </si>
  <si>
    <t>GRIVATEC, S.A. DE C.V.</t>
  </si>
  <si>
    <t>D14100-01</t>
  </si>
  <si>
    <t>FABRICA DE ACEITES LA CENTRAL, S.A. DE C.V.</t>
  </si>
  <si>
    <t>D14019-01</t>
  </si>
  <si>
    <t xml:space="preserve">HERSHEY MEXICO S.A. DE C.V. </t>
  </si>
  <si>
    <t>D14064-01</t>
  </si>
  <si>
    <t>INDUSTRIAS GUTIERREZ, S. A. DE C. V .</t>
  </si>
  <si>
    <t>D14076-01</t>
  </si>
  <si>
    <t xml:space="preserve">LATEX OCCIDENTAL, S. A. DE C.V. </t>
  </si>
  <si>
    <t>D14007-01</t>
  </si>
  <si>
    <t>GRUPO COMERCIAL YAZBEK, S.A. DE C.V.</t>
  </si>
  <si>
    <t>LABORATORIOS PISA, S.A. DE C.V.</t>
  </si>
  <si>
    <t>D14090-01</t>
  </si>
  <si>
    <t>LEISER, S. DE R.L. DE C.V.</t>
  </si>
  <si>
    <t>D24005-01</t>
  </si>
  <si>
    <t xml:space="preserve">LATEX MEXICANA, S. A. DE C.V. </t>
  </si>
  <si>
    <t>D14042-01</t>
  </si>
  <si>
    <t xml:space="preserve">OXITENO MEXICO, S.A. DE C.V. </t>
  </si>
  <si>
    <t>D14085-01</t>
  </si>
  <si>
    <t xml:space="preserve">SABRITAS, S. DE R.L. DE C.V. </t>
  </si>
  <si>
    <t>D14048-01</t>
  </si>
  <si>
    <t>ENERGETICOS GANGEM, S. DE R.L. DE C.V.</t>
  </si>
  <si>
    <t>22063-01</t>
  </si>
  <si>
    <t xml:space="preserve">HILASAL MEXICANA, S.A.B. DE C.V </t>
  </si>
  <si>
    <t>D14056-01</t>
  </si>
  <si>
    <t>INDUSTRIALIZADORA DE MAIZ, S.A. DE C.V.</t>
  </si>
  <si>
    <t>D14037-01</t>
  </si>
  <si>
    <t xml:space="preserve">PILGRIM'S PRIDE, S. DE R.L. DE C.V. </t>
  </si>
  <si>
    <t>D22004-01</t>
  </si>
  <si>
    <t>D22025-01</t>
  </si>
  <si>
    <t xml:space="preserve">ACEROS D.M. S.A. DE C.V. </t>
  </si>
  <si>
    <t>D24011-01</t>
  </si>
  <si>
    <t xml:space="preserve">GLASFIRMA, S.A. DE C.V. </t>
  </si>
  <si>
    <t>D14044-01</t>
  </si>
  <si>
    <t xml:space="preserve">OUTOKUMPU MEXINOX, S.A. DE C.V. </t>
  </si>
  <si>
    <t>D24004-01</t>
  </si>
  <si>
    <t>PRODUCTORA DE HIERRO MALEABLE, S.A. DE C.V.</t>
  </si>
  <si>
    <t>D14015-01</t>
  </si>
  <si>
    <t xml:space="preserve">PRODUCTOS DE TRIGO, S. A. DE C.V. </t>
  </si>
  <si>
    <t>D14018-01</t>
  </si>
  <si>
    <t>D14027-01</t>
  </si>
  <si>
    <t xml:space="preserve">SANCHEZ Y MARTIN, S.A. DE C.V. </t>
  </si>
  <si>
    <t>D14033-01</t>
  </si>
  <si>
    <t xml:space="preserve">VALVULAS URREA, S.A. DE C.V. </t>
  </si>
  <si>
    <t>D14014-01</t>
  </si>
  <si>
    <t xml:space="preserve">AGRICOLA EL ROSAL, S.A. DE C.V. </t>
  </si>
  <si>
    <t>11043-01</t>
  </si>
  <si>
    <t>CEMEX MEXICO, S.A. DE C.V.</t>
  </si>
  <si>
    <t>D14008-01</t>
  </si>
  <si>
    <t>Vitro Automotriz SA de CV (Planta Vitro Flex)</t>
  </si>
  <si>
    <t>19044-01</t>
  </si>
  <si>
    <t>CERVECERIA MODELO, S. DE R. L. DE C.V.</t>
  </si>
  <si>
    <t>D09021-01</t>
  </si>
  <si>
    <t xml:space="preserve">EXTRACTOS Y MALTAS, S.A. DE C.V. </t>
  </si>
  <si>
    <t>D09005-01</t>
  </si>
  <si>
    <t xml:space="preserve">ACEROS CORSA, S.A. DE C.V. </t>
  </si>
  <si>
    <t>D15079-01</t>
  </si>
  <si>
    <t>FABRICA DE JABON LA CORONA, S.A. DE C. V.</t>
  </si>
  <si>
    <t>D15206-01</t>
  </si>
  <si>
    <t>TELAS Y TINTES DE MEXICO, S. DE R.L . DE C.V.</t>
  </si>
  <si>
    <t>D15170-01</t>
  </si>
  <si>
    <t>D15088-01</t>
  </si>
  <si>
    <t xml:space="preserve">TRUPER S.A. DE C.V. </t>
  </si>
  <si>
    <t>15052-01</t>
  </si>
  <si>
    <t>D15229-01</t>
  </si>
  <si>
    <t>D15241-01</t>
  </si>
  <si>
    <t>D15071-01</t>
  </si>
  <si>
    <t>INTERNATIONAL FLAVORS &amp; FRAGRANCES (MEXICO), S. DE R.L. DE C.V.</t>
  </si>
  <si>
    <t>D15169-01</t>
  </si>
  <si>
    <t>D15136-01</t>
  </si>
  <si>
    <t xml:space="preserve">GRUPO PAVISA, S.A. DE C.V. </t>
  </si>
  <si>
    <t>D15094-01</t>
  </si>
  <si>
    <t xml:space="preserve">GRUPO ROMAMILLS, S.A. DE C.V. </t>
  </si>
  <si>
    <t>DRMILL-01</t>
  </si>
  <si>
    <t xml:space="preserve">KOBLENZ ELECTRICA, S.A. DE C.V. </t>
  </si>
  <si>
    <t>D15186-01</t>
  </si>
  <si>
    <t>D09108-01</t>
  </si>
  <si>
    <t>D09107-01</t>
  </si>
  <si>
    <t>D09031-01</t>
  </si>
  <si>
    <t xml:space="preserve">DISTRIBUIDORA TEXTIL ARTTEX, S.A. D </t>
  </si>
  <si>
    <t>15254-01</t>
  </si>
  <si>
    <t xml:space="preserve">ELECTRODOS INFRA S.A. DE C.V. </t>
  </si>
  <si>
    <t>D15224-01</t>
  </si>
  <si>
    <t xml:space="preserve">AZINSA ALUMINIO, S.A. DE C.V. </t>
  </si>
  <si>
    <t>D15210-01</t>
  </si>
  <si>
    <t>D09003-01</t>
  </si>
  <si>
    <t>D15106-01</t>
  </si>
  <si>
    <t xml:space="preserve">ACEROS CAMESA, S.A. DE C.V. </t>
  </si>
  <si>
    <t>D15078-01</t>
  </si>
  <si>
    <t>D15145-01</t>
  </si>
  <si>
    <t>D15202-01</t>
  </si>
  <si>
    <t>CLARIANT PRODUCTOS QUIMICOS, S.A. DE C.V.</t>
  </si>
  <si>
    <t>D15097-01</t>
  </si>
  <si>
    <t xml:space="preserve">BECKTEL, S.A. DE C.V. </t>
  </si>
  <si>
    <t>D15134-01</t>
  </si>
  <si>
    <t>D09050-01</t>
  </si>
  <si>
    <t>D15164-01</t>
  </si>
  <si>
    <t xml:space="preserve">QUIMIR, S.A. DE C.V. </t>
  </si>
  <si>
    <t>D15138-01</t>
  </si>
  <si>
    <t>D15081-01</t>
  </si>
  <si>
    <t>BIO PAPPEL PACKAGING, S.A. DE C.V.</t>
  </si>
  <si>
    <t>13028-01</t>
  </si>
  <si>
    <t>D15131-01</t>
  </si>
  <si>
    <t>CLOROBENCENOS, S.A. DE C.V</t>
  </si>
  <si>
    <t>29035-01</t>
  </si>
  <si>
    <t>13025-01</t>
  </si>
  <si>
    <t>D15114-01</t>
  </si>
  <si>
    <t>D09105-01</t>
  </si>
  <si>
    <t>D09140-01</t>
  </si>
  <si>
    <t xml:space="preserve">SILICATOS Y DERIVADOS, S.A. DE C.V. </t>
  </si>
  <si>
    <t>D15143-01</t>
  </si>
  <si>
    <t xml:space="preserve">GRUPO GAMESA, S. DE R.L. DE C.V. </t>
  </si>
  <si>
    <t>D09004-01</t>
  </si>
  <si>
    <t>D09053-01</t>
  </si>
  <si>
    <t>D09083-01</t>
  </si>
  <si>
    <t>D15120-01</t>
  </si>
  <si>
    <t>13008-01</t>
  </si>
  <si>
    <t xml:space="preserve">BASF MEXICANA, S.A. DE C.V. </t>
  </si>
  <si>
    <t>D15162-01</t>
  </si>
  <si>
    <t>INDUSTRIA MEXICANA DEL ALUMINIO, S. A. DE C.V.</t>
  </si>
  <si>
    <t>D15205-01</t>
  </si>
  <si>
    <t xml:space="preserve">WYETH, S. DE R. L. DE C.V. </t>
  </si>
  <si>
    <t>D09015-01</t>
  </si>
  <si>
    <t xml:space="preserve">HERRAMIENTAS STANLEY S.A DE C.V. </t>
  </si>
  <si>
    <t>D21010-01</t>
  </si>
  <si>
    <t xml:space="preserve">VOLKSWAGEN DE MEXICO, S.A. DE C.V. </t>
  </si>
  <si>
    <t>21014-01</t>
  </si>
  <si>
    <t>GAS INDUSTRIAL DE TULA, S.A. DE C.V.</t>
  </si>
  <si>
    <t>13032-01</t>
  </si>
  <si>
    <t xml:space="preserve">INSTITUTO NACIONAL DE CIENCIAS MEDICAS Y NUTRICION SALVADOR </t>
  </si>
  <si>
    <t>D09100-01</t>
  </si>
  <si>
    <t>AXALTA COATING SYSTEMS MEXICO, S. DE R.L. DE C.V.</t>
  </si>
  <si>
    <t>D15116-01</t>
  </si>
  <si>
    <t>SOCIEDAD DE BENEFICENCIA ESPANOLA INSTITUCION DE ASISTENCIA PRIVADA</t>
  </si>
  <si>
    <t>D09080-01</t>
  </si>
  <si>
    <t>D13002-01</t>
  </si>
  <si>
    <t xml:space="preserve">INSTITUTO NACIONAL DE PEDIATRIA </t>
  </si>
  <si>
    <t>D09098-01</t>
  </si>
  <si>
    <t>PRODUCTOS ESPECIALIZADOS DE ACERO, S.A. DE C.V.</t>
  </si>
  <si>
    <t>D09091-01</t>
  </si>
  <si>
    <t>15056  (15103-01)</t>
  </si>
  <si>
    <t>22051  (22022-01)</t>
  </si>
  <si>
    <t>15056  (15215-01)</t>
  </si>
  <si>
    <t>05088-01</t>
  </si>
  <si>
    <t>NA</t>
  </si>
  <si>
    <t>Shell Trading Mexico, S. de R.L. de C.V.</t>
  </si>
  <si>
    <t>E137 (28132)</t>
  </si>
  <si>
    <t>FINSA ENERGETICOS, S. DE R.L.DE C.V .</t>
  </si>
  <si>
    <t>28077-01</t>
  </si>
  <si>
    <t xml:space="preserve">MEXICHEM FLUOR, S.A. DE C.V. </t>
  </si>
  <si>
    <t>STEPAN MEXICO, S.A. DE C.V.</t>
  </si>
  <si>
    <t>D28071-01</t>
  </si>
  <si>
    <t>NUTRECOM, S.A. DE C.V.</t>
  </si>
  <si>
    <t>D28069-01</t>
  </si>
  <si>
    <t>AGROINDUSTRIAS UNIDAS DE CACAO, S.A. DE C.V.</t>
  </si>
  <si>
    <t>D30143-01</t>
  </si>
  <si>
    <t>CABOT SPECIALTY CHEMICALS MEXICO, S.A.P.I. DE C.V.</t>
  </si>
  <si>
    <t>D28002-01</t>
  </si>
  <si>
    <t>DYNASOL ELASTOMEROS, S.A. DE C.V.</t>
  </si>
  <si>
    <t>D28009-01</t>
  </si>
  <si>
    <t xml:space="preserve">M&amp;G POLIMEROS MEXICO, S.A. DE C.V. </t>
  </si>
  <si>
    <t>D28083-01</t>
  </si>
  <si>
    <t>D28014-02</t>
  </si>
  <si>
    <t>CALIDAD TOTAL EN CERÁMICA, S.A.P.I. DE C.V.</t>
  </si>
  <si>
    <t>28090-01</t>
  </si>
  <si>
    <t>TERZA, S.A. DE C.V.</t>
  </si>
  <si>
    <t>19057-01</t>
  </si>
  <si>
    <t>Gas del Litoral, S de R.L. de C.V.</t>
  </si>
  <si>
    <t xml:space="preserve">TUBOS DE ACERO DE MEXICO, S.A. </t>
  </si>
  <si>
    <t>30153-01</t>
  </si>
  <si>
    <t xml:space="preserve">HYDRIL, S.A. DE C.V. </t>
  </si>
  <si>
    <t>D30141-01</t>
  </si>
  <si>
    <t>29039-01</t>
  </si>
  <si>
    <t>SINTESIS ORGANICAS, S.A DE C.V.</t>
  </si>
  <si>
    <t>29024-01</t>
  </si>
  <si>
    <t>NOVIDESA, S.A DE C.V.</t>
  </si>
  <si>
    <t>29022-01</t>
  </si>
  <si>
    <t>08046-01</t>
  </si>
  <si>
    <t>30081  (30081-01)</t>
  </si>
  <si>
    <t>SILICE DEL ISTMO, S.A. DE C.V.</t>
  </si>
  <si>
    <t>D30158-01</t>
  </si>
  <si>
    <t xml:space="preserve">SILICES DE VERACRUZ S.A. DE C.V. </t>
  </si>
  <si>
    <t>D30095-01</t>
  </si>
  <si>
    <t>D30107-01</t>
  </si>
  <si>
    <t>D30064-01</t>
  </si>
  <si>
    <t>21037-01</t>
  </si>
  <si>
    <t>D29040-01</t>
  </si>
  <si>
    <t xml:space="preserve">GALLETERA ITALIANA, S.A. DE C.V. </t>
  </si>
  <si>
    <t>D21005-01</t>
  </si>
  <si>
    <t>D21002-01</t>
  </si>
  <si>
    <t>POLAQUIMIA, S.A. DE C.V.</t>
  </si>
  <si>
    <t>D29016-01</t>
  </si>
  <si>
    <t>D21029-01</t>
  </si>
  <si>
    <t>D29026-01</t>
  </si>
  <si>
    <t>D29032-01</t>
  </si>
  <si>
    <t>D29036-01</t>
  </si>
  <si>
    <t xml:space="preserve">METAPOL, S.A. DE C.V. </t>
  </si>
  <si>
    <t>D29028-01</t>
  </si>
  <si>
    <t>Punto de Inyección asignado</t>
  </si>
  <si>
    <t>USG MEXICO, S.A. DE C.V.</t>
  </si>
  <si>
    <t>Saltillo, Coahuila</t>
  </si>
  <si>
    <t>GAS NATURAL DE CAXITLAN, S. DE R.L. DE C.V.</t>
  </si>
  <si>
    <t>EL CSATILLO EXT</t>
  </si>
  <si>
    <t>IBERDROLA ENERGIA MONTERREY, S.A. DE C.V.</t>
  </si>
  <si>
    <t>19092-01</t>
  </si>
  <si>
    <t>30155-01</t>
  </si>
  <si>
    <t>10030-01</t>
  </si>
  <si>
    <t>D30170-01</t>
  </si>
  <si>
    <t>D30171-01</t>
  </si>
  <si>
    <t>12402-01</t>
  </si>
  <si>
    <t>PANEL REY, S.A.</t>
  </si>
  <si>
    <t>ROT QUIMICA, S.A. DE C.V.</t>
  </si>
  <si>
    <t xml:space="preserve">PRO MDF, S.A.P.I. DE C.V. </t>
  </si>
  <si>
    <t>27027-01</t>
  </si>
  <si>
    <t>19005, 19012, 19008, 19112</t>
  </si>
  <si>
    <t>19076, 19046, 19101</t>
  </si>
  <si>
    <t>MINORTE, S.A. DE C.V.</t>
  </si>
  <si>
    <t>García Nuevo León</t>
  </si>
  <si>
    <t>CINSA, S.A .DE C.V.</t>
  </si>
  <si>
    <t>Saltillo</t>
  </si>
  <si>
    <t>CALENTADORES DE AMERICA, S.A. DE C.V.</t>
  </si>
  <si>
    <t>FRISA FORJADOS, S.A. DE C.V.</t>
  </si>
  <si>
    <t>19114-01</t>
  </si>
  <si>
    <t>MANUFACTURAS VITROMEX, S.A. D E C.V.</t>
  </si>
  <si>
    <t>19106-01</t>
  </si>
  <si>
    <t xml:space="preserve">SOLENSA, S.A. DE C.V. </t>
  </si>
  <si>
    <t>19104-01</t>
  </si>
  <si>
    <t>30036-02</t>
  </si>
  <si>
    <t>30042-01</t>
  </si>
  <si>
    <t>Coatzacoalcos</t>
  </si>
  <si>
    <t>11001-03</t>
  </si>
  <si>
    <t>13010-01</t>
  </si>
  <si>
    <t>13010-03</t>
  </si>
  <si>
    <t>13018-01</t>
  </si>
  <si>
    <t>BETA GAS NATURAL, S.A. DE C.V.</t>
  </si>
  <si>
    <t>30159-01</t>
  </si>
  <si>
    <t>Comercializador</t>
  </si>
  <si>
    <t>Nodo Comercial</t>
  </si>
  <si>
    <t>Nombre del Nodo</t>
  </si>
  <si>
    <t>Ronda 0 + RES/1700/2016*
(GJ/día)</t>
  </si>
  <si>
    <t>Derechos Adquiridos 
(GJ/día)</t>
  </si>
  <si>
    <t>Público General
(GJ/día)</t>
  </si>
  <si>
    <t>Capacidad asignada 
(GJ/día)</t>
  </si>
  <si>
    <t>Capacidad Disponible CENAGAS** (GJ/día)</t>
  </si>
  <si>
    <t>Capacidad Disponible CENAGAS*** (GJ/día)</t>
  </si>
  <si>
    <t>V024</t>
  </si>
  <si>
    <t>CACTUS100</t>
  </si>
  <si>
    <t>V025</t>
  </si>
  <si>
    <t>V028</t>
  </si>
  <si>
    <t>CULEBRA</t>
  </si>
  <si>
    <t>Capacidad Asignada R0</t>
  </si>
  <si>
    <t>CFE</t>
  </si>
  <si>
    <t>V030</t>
  </si>
  <si>
    <t>PEMEX</t>
  </si>
  <si>
    <t>V032</t>
  </si>
  <si>
    <t>Capacidad asignada RES/1700/2016</t>
  </si>
  <si>
    <t>V033</t>
  </si>
  <si>
    <t>No. solicitudes asignadas</t>
  </si>
  <si>
    <t>DA</t>
  </si>
  <si>
    <t>V034</t>
  </si>
  <si>
    <t>PG</t>
  </si>
  <si>
    <t>V036</t>
  </si>
  <si>
    <t>Capacidad total Asignada GJ/día</t>
  </si>
  <si>
    <t>V037</t>
  </si>
  <si>
    <t>Capacidad asignada distinta de Pemex</t>
  </si>
  <si>
    <t>V041</t>
  </si>
  <si>
    <t>PEPCOCUITE</t>
  </si>
  <si>
    <t>Capacidad asignada a Pemex</t>
  </si>
  <si>
    <t>V042</t>
  </si>
  <si>
    <t>Promedio de betas asignadas</t>
  </si>
  <si>
    <t>V045</t>
  </si>
  <si>
    <t>V051</t>
  </si>
  <si>
    <t>RAUDAL</t>
  </si>
  <si>
    <t>Capacidad total solicitada no asignada GJ/día</t>
  </si>
  <si>
    <t>Capacidad no asignada distinta de Pemex</t>
  </si>
  <si>
    <t>V055</t>
  </si>
  <si>
    <t>Capacidad no asignada a Pemex</t>
  </si>
  <si>
    <t>V056</t>
  </si>
  <si>
    <t>V059</t>
  </si>
  <si>
    <t>Capacidad Solicitada Millones de GJ</t>
  </si>
  <si>
    <t>V061</t>
  </si>
  <si>
    <t>Capacidad Disponible Millones de GJ</t>
  </si>
  <si>
    <t>V062</t>
  </si>
  <si>
    <t>INYTGNHELSAUZ</t>
  </si>
  <si>
    <t>Capacidad asignada Millones de GJ</t>
  </si>
  <si>
    <t>V067</t>
  </si>
  <si>
    <t>V905</t>
  </si>
  <si>
    <t>V907</t>
  </si>
  <si>
    <t>V908</t>
  </si>
  <si>
    <t>MATAPIONCHE</t>
  </si>
  <si>
    <t>V918</t>
  </si>
  <si>
    <t>V9B6</t>
  </si>
  <si>
    <t>INYBURGOS</t>
  </si>
  <si>
    <t>* Considera la dupicidad en puntos de inyección del contrato 20 de CFE.</t>
  </si>
  <si>
    <t>** Considerando el % de gas combustible</t>
  </si>
  <si>
    <t>*** Sin considerar el % de gas combustible</t>
  </si>
  <si>
    <t>Capacidad Asignada DA 
(GJ/día)</t>
  </si>
  <si>
    <t>Capacidad DA + Gas combustible (GJ/día)</t>
  </si>
  <si>
    <t>Capaidad Asignada PG
(GJ/día)</t>
  </si>
  <si>
    <t>Capacidad PG + Gas combustible (GJ/día)</t>
  </si>
  <si>
    <t>Capacidad total Asignada + Gas Combustible (GJ/día)</t>
  </si>
  <si>
    <t>Capacidad disponible Publicada (GJ/día)</t>
  </si>
  <si>
    <t>Observaciones</t>
  </si>
  <si>
    <t>Se asignó menor capacidad en CACTUSNVOPMX para conservar el balance entre las dos inyecciones</t>
  </si>
  <si>
    <t>Se solicitó menor capacidad a la disponible</t>
  </si>
  <si>
    <t>Por cuestiones operativas se redujo la capacidad disponible.</t>
  </si>
  <si>
    <t>Se liberó capacidad disponible por la no asignación de capacidad de la Central Monterrey III</t>
  </si>
  <si>
    <t>No se solicitó capacidad en este punto</t>
  </si>
  <si>
    <t>Se asignó capacidad adicional, derivado a que dicho punto cuenta con mayor capacidad a la publicada</t>
  </si>
  <si>
    <t>Diferencia</t>
  </si>
  <si>
    <t>Pemex Transfrormación Industrial</t>
  </si>
  <si>
    <t>ENGIE México</t>
  </si>
  <si>
    <t>Grupo Alpha</t>
  </si>
  <si>
    <t>CYDSA</t>
  </si>
  <si>
    <t>Macquarie Energy México S. de R.L. de C.V.</t>
  </si>
  <si>
    <t xml:space="preserve">ECOGAS MEXICO S. de R.L. de C.V. </t>
  </si>
  <si>
    <t>Grupo Peñoles</t>
  </si>
  <si>
    <t>IGASAMEX BAJÍO, S. DE R.L. DE C.V.</t>
  </si>
  <si>
    <t>BP Energía México, S. de R. L. de C. V.</t>
  </si>
  <si>
    <t>ArcelorMittal</t>
  </si>
  <si>
    <t>Grupo Vitro</t>
  </si>
  <si>
    <t>Indorama</t>
  </si>
  <si>
    <t>Gas del Litoral, S. de R.L. de C.V.</t>
  </si>
  <si>
    <t>Derechos Adquiridos</t>
  </si>
  <si>
    <t>Grupo</t>
  </si>
  <si>
    <t>Cantidad asignada (GJ/d)
(GJ diarios)</t>
  </si>
  <si>
    <t>Caseta</t>
  </si>
  <si>
    <t>Cantidad solicitada (GJ/d)</t>
  </si>
  <si>
    <t>Resultados de la Temporada Abierta 2016 - 2017</t>
  </si>
  <si>
    <t>Publico General</t>
  </si>
  <si>
    <t>*Presentó solicitudes como asesor de usuarios finales</t>
  </si>
  <si>
    <t>White Eagle Gas México*</t>
  </si>
  <si>
    <t>Sistema de Transporte y Almacenamiento Nacional Integrado de Gas Natural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</si>
</sst>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18"/>
      <color theme="9" tint="-0.499984740745262"/>
      <name val="Soberana Titular"/>
      <family val="3"/>
    </font>
    <font>
      <b/>
      <sz val="18"/>
      <color theme="0" tint="-0.34998626667073579"/>
      <name val="Soberana Titular"/>
      <family val="3"/>
    </font>
    <font>
      <i/>
      <sz val="9"/>
      <color theme="1"/>
      <name val="Soberana Sans"/>
      <family val="3"/>
    </font>
  </fonts>
  <fills count="1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3" borderId="1" xfId="0" applyFill="1" applyBorder="1"/>
    <xf numFmtId="3" fontId="0" fillId="4" borderId="1" xfId="0" applyNumberFormat="1" applyFill="1" applyBorder="1"/>
    <xf numFmtId="3" fontId="0" fillId="0" borderId="1" xfId="0" applyNumberFormat="1" applyBorder="1"/>
    <xf numFmtId="3" fontId="0" fillId="5" borderId="1" xfId="0" applyNumberFormat="1" applyFill="1" applyBorder="1"/>
    <xf numFmtId="3" fontId="0" fillId="6" borderId="1" xfId="0" applyNumberFormat="1" applyFill="1" applyBorder="1"/>
    <xf numFmtId="0" fontId="0" fillId="0" borderId="5" xfId="0" applyBorder="1" applyAlignment="1"/>
    <xf numFmtId="3" fontId="4" fillId="0" borderId="6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5" xfId="0" applyBorder="1" applyAlignment="1">
      <alignment vertical="center" wrapText="1"/>
    </xf>
    <xf numFmtId="2" fontId="4" fillId="0" borderId="8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3" fontId="0" fillId="0" borderId="1" xfId="0" applyNumberFormat="1" applyBorder="1" applyAlignment="1">
      <alignment horizontal="left"/>
    </xf>
    <xf numFmtId="3" fontId="0" fillId="0" borderId="0" xfId="0" applyNumberFormat="1"/>
    <xf numFmtId="164" fontId="0" fillId="0" borderId="0" xfId="0" applyNumberFormat="1"/>
    <xf numFmtId="4" fontId="2" fillId="0" borderId="0" xfId="0" applyNumberFormat="1" applyFont="1"/>
    <xf numFmtId="0" fontId="5" fillId="0" borderId="0" xfId="0" applyFont="1" applyFill="1" applyBorder="1"/>
    <xf numFmtId="0" fontId="0" fillId="3" borderId="1" xfId="0" applyFill="1" applyBorder="1" applyAlignment="1">
      <alignment horizontal="center"/>
    </xf>
    <xf numFmtId="0" fontId="3" fillId="7" borderId="0" xfId="0" applyFont="1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3" fontId="0" fillId="9" borderId="1" xfId="0" applyNumberFormat="1" applyFill="1" applyBorder="1" applyAlignment="1">
      <alignment horizontal="center"/>
    </xf>
    <xf numFmtId="3" fontId="2" fillId="10" borderId="1" xfId="0" applyNumberFormat="1" applyFont="1" applyFill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3" fontId="0" fillId="4" borderId="1" xfId="0" applyNumberFormat="1" applyFill="1" applyBorder="1" applyAlignment="1">
      <alignment horizontal="center" vertical="center"/>
    </xf>
    <xf numFmtId="3" fontId="0" fillId="9" borderId="1" xfId="0" applyNumberFormat="1" applyFill="1" applyBorder="1" applyAlignment="1">
      <alignment horizontal="center" vertical="center"/>
    </xf>
    <xf numFmtId="3" fontId="2" fillId="1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0" fontId="7" fillId="11" borderId="0" xfId="0" applyFont="1" applyFill="1"/>
    <xf numFmtId="0" fontId="7" fillId="11" borderId="0" xfId="0" applyFont="1" applyFill="1" applyAlignment="1">
      <alignment horizontal="center"/>
    </xf>
    <xf numFmtId="0" fontId="7" fillId="11" borderId="0" xfId="0" applyFont="1" applyFill="1" applyAlignment="1">
      <alignment horizontal="center" wrapText="1"/>
    </xf>
    <xf numFmtId="3" fontId="7" fillId="11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 vertical="center" wrapText="1"/>
    </xf>
    <xf numFmtId="0" fontId="7" fillId="11" borderId="0" xfId="0" applyFont="1" applyFill="1" applyAlignment="1">
      <alignment vertical="center"/>
    </xf>
    <xf numFmtId="0" fontId="7" fillId="12" borderId="0" xfId="0" applyFont="1" applyFill="1"/>
    <xf numFmtId="0" fontId="7" fillId="12" borderId="0" xfId="0" applyFont="1" applyFill="1" applyAlignment="1">
      <alignment horizontal="center"/>
    </xf>
    <xf numFmtId="3" fontId="7" fillId="12" borderId="0" xfId="0" applyNumberFormat="1" applyFont="1" applyFill="1" applyAlignment="1">
      <alignment horizontal="center"/>
    </xf>
    <xf numFmtId="0" fontId="7" fillId="12" borderId="0" xfId="0" applyFont="1" applyFill="1" applyAlignment="1">
      <alignment horizont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11" borderId="0" xfId="0" applyFont="1" applyFill="1"/>
    <xf numFmtId="0" fontId="9" fillId="11" borderId="0" xfId="0" applyFont="1" applyFill="1" applyAlignment="1">
      <alignment horizontal="center" vertical="center"/>
    </xf>
    <xf numFmtId="0" fontId="8" fillId="11" borderId="0" xfId="0" applyFont="1" applyFill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</cellXfs>
  <cellStyles count="4">
    <cellStyle name="Millares 2" xfId="2"/>
    <cellStyle name="Moneda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1343580</xdr:colOff>
      <xdr:row>0</xdr:row>
      <xdr:rowOff>0</xdr:rowOff>
    </xdr:from>
    <xdr:to>
      <xdr:col>9</xdr:col>
      <xdr:colOff>99787</xdr:colOff>
      <xdr:row>7</xdr:row>
      <xdr:rowOff>89648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9D4D3DB-58B9-4F35-8843-8BDC7CC392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42639" y="0"/>
          <a:ext cx="3731619" cy="11878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uno/Desktop/Formatos%20TA/2.%20Solicitud%20de%20Servicio%20PG%20V.2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R786"/>
  <sheetViews>
    <sheetView tabSelected="1" zoomScale="85" zoomScaleNormal="85" workbookViewId="0">
      <selection activeCell="B35" sqref="B35"/>
    </sheetView>
  </sheetViews>
  <sheetFormatPr baseColWidth="10" defaultColWidth="10.85546875" defaultRowHeight="12" x14ac:dyDescent="0.2"/>
  <cols>
    <col min="1" max="1" width="10.85546875" style="39"/>
    <col min="2" max="2" width="45.85546875" style="39" bestFit="1" customWidth="1"/>
    <col min="3" max="3" width="63.85546875" style="39" bestFit="1" customWidth="1"/>
    <col min="4" max="4" width="16.7109375" style="40" bestFit="1" customWidth="1"/>
    <col min="5" max="5" width="18.7109375" style="39" customWidth="1"/>
    <col min="6" max="6" width="20.42578125" style="39" bestFit="1" customWidth="1"/>
    <col min="7" max="7" width="17.28515625" style="40" customWidth="1"/>
    <col min="8" max="8" width="16.85546875" style="40" bestFit="1" customWidth="1"/>
    <col min="9" max="9" width="20" style="41" bestFit="1" customWidth="1"/>
    <col min="10" max="16384" width="10.85546875" style="39"/>
  </cols>
  <sheetData>
    <row r="3" spans="2:9" x14ac:dyDescent="0.2">
      <c r="B3" s="59" t="s">
        <v>853</v>
      </c>
      <c r="C3" s="59"/>
      <c r="D3" s="59"/>
      <c r="E3" s="59"/>
      <c r="F3" s="59"/>
    </row>
    <row r="4" spans="2:9" x14ac:dyDescent="0.2">
      <c r="B4" s="59"/>
      <c r="C4" s="59"/>
      <c r="D4" s="59"/>
      <c r="E4" s="59"/>
      <c r="F4" s="59"/>
    </row>
    <row r="5" spans="2:9" x14ac:dyDescent="0.2">
      <c r="B5" s="58" t="s">
        <v>857</v>
      </c>
      <c r="C5" s="58"/>
      <c r="D5" s="58"/>
      <c r="E5" s="58"/>
      <c r="F5" s="58"/>
    </row>
    <row r="6" spans="2:9" x14ac:dyDescent="0.2">
      <c r="B6" s="58"/>
      <c r="C6" s="58"/>
      <c r="D6" s="58"/>
      <c r="E6" s="58"/>
      <c r="F6" s="58"/>
    </row>
    <row r="7" spans="2:9" x14ac:dyDescent="0.2">
      <c r="B7" s="58"/>
      <c r="C7" s="58"/>
      <c r="D7" s="58"/>
      <c r="E7" s="58"/>
      <c r="F7" s="58"/>
    </row>
    <row r="9" spans="2:9" s="41" customFormat="1" ht="36" x14ac:dyDescent="0.2">
      <c r="B9" s="43" t="s">
        <v>761</v>
      </c>
      <c r="C9" s="43" t="s">
        <v>0</v>
      </c>
      <c r="D9" s="43" t="s">
        <v>849</v>
      </c>
      <c r="E9" s="43" t="s">
        <v>852</v>
      </c>
      <c r="F9" s="43" t="s">
        <v>850</v>
      </c>
      <c r="G9" s="43" t="s">
        <v>723</v>
      </c>
      <c r="H9" s="43" t="s">
        <v>1</v>
      </c>
      <c r="I9" s="43" t="s">
        <v>851</v>
      </c>
    </row>
    <row r="10" spans="2:9" x14ac:dyDescent="0.2">
      <c r="B10" s="39" t="s">
        <v>838</v>
      </c>
      <c r="C10" s="39" t="s">
        <v>414</v>
      </c>
      <c r="D10" s="40" t="s">
        <v>848</v>
      </c>
      <c r="E10" s="42">
        <v>260</v>
      </c>
      <c r="F10" s="42">
        <v>260</v>
      </c>
      <c r="G10" s="40" t="s">
        <v>3</v>
      </c>
      <c r="H10" s="40" t="s">
        <v>28</v>
      </c>
      <c r="I10" s="41" t="s">
        <v>415</v>
      </c>
    </row>
    <row r="11" spans="2:9" x14ac:dyDescent="0.2">
      <c r="B11" s="39" t="s">
        <v>838</v>
      </c>
      <c r="C11" s="39" t="s">
        <v>412</v>
      </c>
      <c r="D11" s="40" t="s">
        <v>848</v>
      </c>
      <c r="E11" s="42">
        <v>659</v>
      </c>
      <c r="F11" s="42">
        <v>659</v>
      </c>
      <c r="G11" s="40" t="s">
        <v>3</v>
      </c>
      <c r="H11" s="40" t="s">
        <v>28</v>
      </c>
      <c r="I11" s="41" t="s">
        <v>413</v>
      </c>
    </row>
    <row r="12" spans="2:9" x14ac:dyDescent="0.2">
      <c r="B12" s="39" t="s">
        <v>836</v>
      </c>
      <c r="C12" s="39" t="s">
        <v>97</v>
      </c>
      <c r="D12" s="40" t="s">
        <v>848</v>
      </c>
      <c r="E12" s="42">
        <v>1765.9946893519436</v>
      </c>
      <c r="F12" s="42">
        <v>1765.9946893519436</v>
      </c>
      <c r="G12" s="40" t="s">
        <v>3</v>
      </c>
      <c r="H12" s="40" t="s">
        <v>4</v>
      </c>
      <c r="I12" s="41" t="s">
        <v>98</v>
      </c>
    </row>
    <row r="13" spans="2:9" x14ac:dyDescent="0.2">
      <c r="B13" s="39" t="s">
        <v>836</v>
      </c>
      <c r="C13" s="39" t="s">
        <v>37</v>
      </c>
      <c r="D13" s="40" t="s">
        <v>854</v>
      </c>
      <c r="E13" s="42">
        <v>147.18452714065813</v>
      </c>
      <c r="F13" s="42">
        <v>147.18452714065813</v>
      </c>
      <c r="G13" s="40" t="s">
        <v>3</v>
      </c>
      <c r="H13" s="40" t="s">
        <v>35</v>
      </c>
      <c r="I13" s="41" t="s">
        <v>38</v>
      </c>
    </row>
    <row r="14" spans="2:9" x14ac:dyDescent="0.2">
      <c r="B14" s="39" t="s">
        <v>836</v>
      </c>
      <c r="C14" s="39" t="s">
        <v>17</v>
      </c>
      <c r="D14" s="40" t="s">
        <v>848</v>
      </c>
      <c r="E14" s="42">
        <v>1029.5999270041684</v>
      </c>
      <c r="F14" s="42">
        <v>1029.5999270041684</v>
      </c>
      <c r="G14" s="40" t="s">
        <v>3</v>
      </c>
      <c r="H14" s="40" t="s">
        <v>18</v>
      </c>
      <c r="I14" s="41" t="s">
        <v>19</v>
      </c>
    </row>
    <row r="15" spans="2:9" x14ac:dyDescent="0.2">
      <c r="B15" s="39" t="s">
        <v>836</v>
      </c>
      <c r="C15" s="39" t="s">
        <v>17</v>
      </c>
      <c r="D15" s="40" t="s">
        <v>848</v>
      </c>
      <c r="E15" s="42">
        <v>296.35005939849515</v>
      </c>
      <c r="F15" s="42">
        <v>296.35005939849515</v>
      </c>
      <c r="G15" s="40" t="s">
        <v>3</v>
      </c>
      <c r="H15" s="40" t="s">
        <v>18</v>
      </c>
      <c r="I15" s="41" t="s">
        <v>19</v>
      </c>
    </row>
    <row r="16" spans="2:9" x14ac:dyDescent="0.2">
      <c r="B16" s="39" t="s">
        <v>836</v>
      </c>
      <c r="C16" s="39" t="s">
        <v>17</v>
      </c>
      <c r="D16" s="40" t="s">
        <v>854</v>
      </c>
      <c r="E16" s="42">
        <v>327.05959545260964</v>
      </c>
      <c r="F16" s="42">
        <v>327.05959545260964</v>
      </c>
      <c r="G16" s="40" t="s">
        <v>3</v>
      </c>
      <c r="H16" s="40" t="s">
        <v>18</v>
      </c>
      <c r="I16" s="41" t="s">
        <v>19</v>
      </c>
    </row>
    <row r="17" spans="2:9" x14ac:dyDescent="0.2">
      <c r="B17" s="39" t="s">
        <v>836</v>
      </c>
      <c r="C17" s="39" t="s">
        <v>17</v>
      </c>
      <c r="D17" s="40" t="s">
        <v>854</v>
      </c>
      <c r="E17" s="42">
        <v>94.137662597985255</v>
      </c>
      <c r="F17" s="42">
        <v>94.137662597985255</v>
      </c>
      <c r="G17" s="40" t="s">
        <v>3</v>
      </c>
      <c r="H17" s="40" t="s">
        <v>18</v>
      </c>
      <c r="I17" s="41" t="s">
        <v>19</v>
      </c>
    </row>
    <row r="18" spans="2:9" x14ac:dyDescent="0.2">
      <c r="B18" s="39" t="s">
        <v>836</v>
      </c>
      <c r="C18" s="39" t="s">
        <v>25</v>
      </c>
      <c r="D18" s="40" t="s">
        <v>854</v>
      </c>
      <c r="E18" s="42">
        <v>7797.8173832166494</v>
      </c>
      <c r="F18" s="42">
        <v>3202.3019491074519</v>
      </c>
      <c r="G18" s="40" t="s">
        <v>3</v>
      </c>
      <c r="H18" s="40" t="s">
        <v>21</v>
      </c>
      <c r="I18" s="41" t="s">
        <v>26</v>
      </c>
    </row>
    <row r="19" spans="2:9" x14ac:dyDescent="0.2">
      <c r="B19" s="39" t="s">
        <v>837</v>
      </c>
      <c r="C19" s="39" t="s">
        <v>27</v>
      </c>
      <c r="D19" s="40" t="s">
        <v>854</v>
      </c>
      <c r="E19" s="42">
        <v>23691.216200000003</v>
      </c>
      <c r="F19" s="42">
        <v>23691.216200000003</v>
      </c>
      <c r="G19" s="40" t="s">
        <v>3</v>
      </c>
      <c r="H19" s="40" t="s">
        <v>28</v>
      </c>
      <c r="I19" s="41" t="s">
        <v>29</v>
      </c>
    </row>
    <row r="20" spans="2:9" x14ac:dyDescent="0.2">
      <c r="B20" s="39" t="s">
        <v>837</v>
      </c>
      <c r="C20" s="39" t="s">
        <v>30</v>
      </c>
      <c r="D20" s="40" t="s">
        <v>848</v>
      </c>
      <c r="E20" s="42">
        <v>856.5018</v>
      </c>
      <c r="F20" s="42">
        <v>856.5018</v>
      </c>
      <c r="G20" s="40" t="s">
        <v>3</v>
      </c>
      <c r="H20" s="40" t="s">
        <v>28</v>
      </c>
      <c r="I20" s="41" t="s">
        <v>31</v>
      </c>
    </row>
    <row r="21" spans="2:9" x14ac:dyDescent="0.2">
      <c r="B21" s="39" t="s">
        <v>837</v>
      </c>
      <c r="C21" s="39" t="s">
        <v>30</v>
      </c>
      <c r="D21" s="40" t="s">
        <v>848</v>
      </c>
      <c r="E21" s="42">
        <v>192</v>
      </c>
      <c r="F21" s="42">
        <v>192</v>
      </c>
      <c r="G21" s="40" t="s">
        <v>3</v>
      </c>
      <c r="H21" s="40" t="s">
        <v>28</v>
      </c>
      <c r="I21" s="41" t="s">
        <v>404</v>
      </c>
    </row>
    <row r="22" spans="2:9" x14ac:dyDescent="0.2">
      <c r="B22" s="39" t="s">
        <v>837</v>
      </c>
      <c r="C22" s="39" t="s">
        <v>30</v>
      </c>
      <c r="D22" s="40" t="s">
        <v>854</v>
      </c>
      <c r="E22" s="42">
        <v>210.4982</v>
      </c>
      <c r="F22" s="42">
        <v>210.4982</v>
      </c>
      <c r="G22" s="40" t="s">
        <v>3</v>
      </c>
      <c r="H22" s="40" t="s">
        <v>28</v>
      </c>
      <c r="I22" s="41" t="s">
        <v>31</v>
      </c>
    </row>
    <row r="23" spans="2:9" x14ac:dyDescent="0.2">
      <c r="B23" s="39" t="s">
        <v>274</v>
      </c>
      <c r="C23" s="39" t="s">
        <v>274</v>
      </c>
      <c r="D23" s="40" t="s">
        <v>848</v>
      </c>
      <c r="E23" s="42">
        <v>4055.1767</v>
      </c>
      <c r="F23" s="42">
        <v>4055.1767</v>
      </c>
      <c r="G23" s="40" t="s">
        <v>3</v>
      </c>
      <c r="H23" s="40" t="s">
        <v>28</v>
      </c>
      <c r="I23" s="41" t="s">
        <v>275</v>
      </c>
    </row>
    <row r="24" spans="2:9" x14ac:dyDescent="0.2">
      <c r="B24" s="39" t="s">
        <v>839</v>
      </c>
      <c r="C24" s="39" t="s">
        <v>113</v>
      </c>
      <c r="D24" s="40" t="s">
        <v>848</v>
      </c>
      <c r="E24" s="42">
        <v>10500</v>
      </c>
      <c r="F24" s="42">
        <v>10500</v>
      </c>
      <c r="G24" s="40" t="s">
        <v>3</v>
      </c>
      <c r="H24" s="40" t="s">
        <v>28</v>
      </c>
      <c r="I24" s="41" t="s">
        <v>411</v>
      </c>
    </row>
    <row r="25" spans="2:9" x14ac:dyDescent="0.2">
      <c r="B25" s="39" t="s">
        <v>835</v>
      </c>
      <c r="C25" s="39" t="s">
        <v>15</v>
      </c>
      <c r="D25" s="40" t="s">
        <v>854</v>
      </c>
      <c r="E25" s="42">
        <v>1003</v>
      </c>
      <c r="F25" s="42">
        <v>1003</v>
      </c>
      <c r="G25" s="40" t="s">
        <v>3</v>
      </c>
      <c r="H25" s="40" t="s">
        <v>11</v>
      </c>
      <c r="I25" s="41" t="s">
        <v>16</v>
      </c>
    </row>
    <row r="26" spans="2:9" x14ac:dyDescent="0.2">
      <c r="B26" s="39" t="s">
        <v>835</v>
      </c>
      <c r="C26" s="39" t="s">
        <v>2</v>
      </c>
      <c r="D26" s="40" t="s">
        <v>854</v>
      </c>
      <c r="E26" s="42">
        <v>298.83179999999999</v>
      </c>
      <c r="F26" s="42">
        <v>298.83179999999999</v>
      </c>
      <c r="G26" s="40" t="s">
        <v>3</v>
      </c>
      <c r="H26" s="40" t="s">
        <v>4</v>
      </c>
      <c r="I26" s="41" t="s">
        <v>5</v>
      </c>
    </row>
    <row r="27" spans="2:9" x14ac:dyDescent="0.2">
      <c r="B27" s="39" t="s">
        <v>835</v>
      </c>
      <c r="C27" s="39" t="s">
        <v>405</v>
      </c>
      <c r="D27" s="40" t="s">
        <v>848</v>
      </c>
      <c r="E27" s="42">
        <v>456.59</v>
      </c>
      <c r="F27" s="42">
        <v>456.59</v>
      </c>
      <c r="G27" s="40" t="s">
        <v>3</v>
      </c>
      <c r="H27" s="40" t="s">
        <v>28</v>
      </c>
      <c r="I27" s="41" t="s">
        <v>406</v>
      </c>
    </row>
    <row r="28" spans="2:9" x14ac:dyDescent="0.2">
      <c r="B28" s="39" t="s">
        <v>835</v>
      </c>
      <c r="C28" s="39" t="s">
        <v>405</v>
      </c>
      <c r="D28" s="40" t="s">
        <v>848</v>
      </c>
      <c r="E28" s="42">
        <v>266.51060000000001</v>
      </c>
      <c r="F28" s="42">
        <v>266.51060000000001</v>
      </c>
      <c r="G28" s="40" t="s">
        <v>3</v>
      </c>
      <c r="H28" s="40" t="s">
        <v>35</v>
      </c>
      <c r="I28" s="41" t="s">
        <v>709</v>
      </c>
    </row>
    <row r="29" spans="2:9" x14ac:dyDescent="0.2">
      <c r="B29" s="39" t="s">
        <v>835</v>
      </c>
      <c r="C29" s="39" t="s">
        <v>32</v>
      </c>
      <c r="D29" s="40" t="s">
        <v>854</v>
      </c>
      <c r="E29" s="42">
        <v>58771</v>
      </c>
      <c r="F29" s="42">
        <v>58771</v>
      </c>
      <c r="G29" s="40" t="s">
        <v>3</v>
      </c>
      <c r="H29" s="40" t="s">
        <v>28</v>
      </c>
      <c r="I29" s="41" t="s">
        <v>33</v>
      </c>
    </row>
    <row r="30" spans="2:9" x14ac:dyDescent="0.2">
      <c r="B30" s="39" t="s">
        <v>835</v>
      </c>
      <c r="C30" s="39" t="s">
        <v>10</v>
      </c>
      <c r="D30" s="40" t="s">
        <v>854</v>
      </c>
      <c r="E30" s="42">
        <v>1900</v>
      </c>
      <c r="F30" s="42">
        <v>1900</v>
      </c>
      <c r="G30" s="40" t="s">
        <v>3</v>
      </c>
      <c r="H30" s="40" t="s">
        <v>11</v>
      </c>
      <c r="I30" s="41" t="s">
        <v>12</v>
      </c>
    </row>
    <row r="31" spans="2:9" x14ac:dyDescent="0.2">
      <c r="B31" s="39" t="s">
        <v>835</v>
      </c>
      <c r="C31" s="39" t="s">
        <v>402</v>
      </c>
      <c r="D31" s="40" t="s">
        <v>848</v>
      </c>
      <c r="E31" s="42">
        <v>1180.0601999999999</v>
      </c>
      <c r="F31" s="42">
        <v>1180.0601999999999</v>
      </c>
      <c r="G31" s="40" t="s">
        <v>3</v>
      </c>
      <c r="H31" s="40" t="s">
        <v>28</v>
      </c>
      <c r="I31" s="41" t="s">
        <v>403</v>
      </c>
    </row>
    <row r="32" spans="2:9" x14ac:dyDescent="0.2">
      <c r="B32" s="39" t="s">
        <v>835</v>
      </c>
      <c r="C32" s="39" t="s">
        <v>8</v>
      </c>
      <c r="D32" s="40" t="s">
        <v>854</v>
      </c>
      <c r="E32" s="42">
        <v>214</v>
      </c>
      <c r="F32" s="42">
        <v>214</v>
      </c>
      <c r="G32" s="40" t="s">
        <v>3</v>
      </c>
      <c r="H32" s="40" t="s">
        <v>4</v>
      </c>
      <c r="I32" s="41" t="s">
        <v>9</v>
      </c>
    </row>
    <row r="33" spans="2:9" x14ac:dyDescent="0.2">
      <c r="B33" s="39" t="s">
        <v>835</v>
      </c>
      <c r="C33" s="39" t="s">
        <v>20</v>
      </c>
      <c r="D33" s="40" t="s">
        <v>854</v>
      </c>
      <c r="E33" s="42">
        <v>20</v>
      </c>
      <c r="F33" s="42">
        <v>20</v>
      </c>
      <c r="G33" s="40" t="s">
        <v>3</v>
      </c>
      <c r="H33" s="40" t="s">
        <v>21</v>
      </c>
      <c r="I33" s="41" t="s">
        <v>22</v>
      </c>
    </row>
    <row r="34" spans="2:9" x14ac:dyDescent="0.2">
      <c r="B34" s="39" t="s">
        <v>835</v>
      </c>
      <c r="C34" s="39" t="s">
        <v>23</v>
      </c>
      <c r="D34" s="40" t="s">
        <v>854</v>
      </c>
      <c r="E34" s="42">
        <v>15</v>
      </c>
      <c r="F34" s="42">
        <v>15</v>
      </c>
      <c r="G34" s="40" t="s">
        <v>3</v>
      </c>
      <c r="H34" s="40" t="s">
        <v>21</v>
      </c>
      <c r="I34" s="41" t="s">
        <v>24</v>
      </c>
    </row>
    <row r="35" spans="2:9" x14ac:dyDescent="0.2">
      <c r="B35" s="39" t="s">
        <v>835</v>
      </c>
      <c r="C35" s="39" t="s">
        <v>13</v>
      </c>
      <c r="D35" s="40" t="s">
        <v>854</v>
      </c>
      <c r="E35" s="42">
        <v>1015</v>
      </c>
      <c r="F35" s="42">
        <v>1015</v>
      </c>
      <c r="G35" s="40" t="s">
        <v>3</v>
      </c>
      <c r="H35" s="40" t="s">
        <v>11</v>
      </c>
      <c r="I35" s="41" t="s">
        <v>14</v>
      </c>
    </row>
    <row r="36" spans="2:9" x14ac:dyDescent="0.2">
      <c r="B36" s="39" t="s">
        <v>835</v>
      </c>
      <c r="C36" s="39" t="s">
        <v>409</v>
      </c>
      <c r="D36" s="40" t="s">
        <v>848</v>
      </c>
      <c r="E36" s="42">
        <v>700.77560000000005</v>
      </c>
      <c r="F36" s="42">
        <v>700.77560000000005</v>
      </c>
      <c r="G36" s="40" t="s">
        <v>3</v>
      </c>
      <c r="H36" s="40" t="s">
        <v>28</v>
      </c>
      <c r="I36" s="41" t="s">
        <v>410</v>
      </c>
    </row>
    <row r="37" spans="2:9" x14ac:dyDescent="0.2">
      <c r="B37" s="39" t="s">
        <v>835</v>
      </c>
      <c r="C37" s="39" t="s">
        <v>34</v>
      </c>
      <c r="D37" s="40" t="s">
        <v>854</v>
      </c>
      <c r="E37" s="42">
        <v>127.5791</v>
      </c>
      <c r="F37" s="42">
        <v>127.5791</v>
      </c>
      <c r="G37" s="40" t="s">
        <v>3</v>
      </c>
      <c r="H37" s="40" t="s">
        <v>35</v>
      </c>
      <c r="I37" s="41" t="s">
        <v>36</v>
      </c>
    </row>
    <row r="38" spans="2:9" x14ac:dyDescent="0.2">
      <c r="B38" s="39" t="s">
        <v>835</v>
      </c>
      <c r="C38" s="39" t="s">
        <v>407</v>
      </c>
      <c r="D38" s="40" t="s">
        <v>848</v>
      </c>
      <c r="E38" s="42">
        <v>2512.08</v>
      </c>
      <c r="F38" s="42">
        <v>2512.08</v>
      </c>
      <c r="G38" s="40" t="s">
        <v>3</v>
      </c>
      <c r="H38" s="40" t="s">
        <v>28</v>
      </c>
      <c r="I38" s="41" t="s">
        <v>408</v>
      </c>
    </row>
    <row r="39" spans="2:9" x14ac:dyDescent="0.2">
      <c r="B39" s="39" t="s">
        <v>835</v>
      </c>
      <c r="C39" s="39" t="s">
        <v>544</v>
      </c>
      <c r="D39" s="40" t="s">
        <v>848</v>
      </c>
      <c r="E39" s="42">
        <v>1553.5163</v>
      </c>
      <c r="F39" s="42">
        <v>1553.5163</v>
      </c>
      <c r="G39" s="40" t="s">
        <v>3</v>
      </c>
      <c r="H39" s="40" t="s">
        <v>35</v>
      </c>
      <c r="I39" s="41" t="s">
        <v>708</v>
      </c>
    </row>
    <row r="40" spans="2:9" x14ac:dyDescent="0.2">
      <c r="B40" s="39" t="s">
        <v>835</v>
      </c>
      <c r="C40" s="39" t="s">
        <v>704</v>
      </c>
      <c r="D40" s="40" t="s">
        <v>848</v>
      </c>
      <c r="E40" s="42">
        <v>8134.5609000000004</v>
      </c>
      <c r="F40" s="42">
        <v>8134.5609000000004</v>
      </c>
      <c r="G40" s="40" t="s">
        <v>3</v>
      </c>
      <c r="H40" s="40" t="s">
        <v>35</v>
      </c>
      <c r="I40" s="41" t="s">
        <v>705</v>
      </c>
    </row>
    <row r="41" spans="2:9" x14ac:dyDescent="0.2">
      <c r="B41" s="39" t="s">
        <v>835</v>
      </c>
      <c r="C41" s="39" t="s">
        <v>706</v>
      </c>
      <c r="D41" s="40" t="s">
        <v>848</v>
      </c>
      <c r="E41" s="42">
        <v>217.3603</v>
      </c>
      <c r="F41" s="42">
        <v>217.3603</v>
      </c>
      <c r="G41" s="40" t="s">
        <v>3</v>
      </c>
      <c r="H41" s="40" t="s">
        <v>35</v>
      </c>
      <c r="I41" s="41" t="s">
        <v>707</v>
      </c>
    </row>
    <row r="42" spans="2:9" x14ac:dyDescent="0.2">
      <c r="B42" s="39" t="s">
        <v>835</v>
      </c>
      <c r="C42" s="39" t="s">
        <v>6</v>
      </c>
      <c r="D42" s="40" t="s">
        <v>854</v>
      </c>
      <c r="E42" s="42">
        <v>264.64999999999998</v>
      </c>
      <c r="F42" s="42">
        <v>264.64999999999998</v>
      </c>
      <c r="G42" s="40" t="s">
        <v>3</v>
      </c>
      <c r="H42" s="40" t="s">
        <v>4</v>
      </c>
      <c r="I42" s="41" t="s">
        <v>7</v>
      </c>
    </row>
    <row r="43" spans="2:9" x14ac:dyDescent="0.2">
      <c r="B43" s="45" t="s">
        <v>836</v>
      </c>
      <c r="C43" s="45" t="s">
        <v>37</v>
      </c>
      <c r="D43" s="46" t="s">
        <v>848</v>
      </c>
      <c r="E43" s="47">
        <v>323.35255153512827</v>
      </c>
      <c r="F43" s="47">
        <v>323.35255153512827</v>
      </c>
      <c r="G43" s="46" t="s">
        <v>40</v>
      </c>
      <c r="H43" s="46" t="s">
        <v>11</v>
      </c>
      <c r="I43" s="48" t="s">
        <v>63</v>
      </c>
    </row>
    <row r="44" spans="2:9" x14ac:dyDescent="0.2">
      <c r="B44" s="45" t="s">
        <v>836</v>
      </c>
      <c r="C44" s="45" t="s">
        <v>37</v>
      </c>
      <c r="D44" s="46" t="s">
        <v>854</v>
      </c>
      <c r="E44" s="47">
        <v>50.305409307876957</v>
      </c>
      <c r="F44" s="47">
        <v>50.305409307876957</v>
      </c>
      <c r="G44" s="46" t="s">
        <v>40</v>
      </c>
      <c r="H44" s="46" t="s">
        <v>41</v>
      </c>
      <c r="I44" s="48" t="s">
        <v>45</v>
      </c>
    </row>
    <row r="45" spans="2:9" x14ac:dyDescent="0.2">
      <c r="B45" s="45" t="s">
        <v>836</v>
      </c>
      <c r="C45" s="45" t="s">
        <v>37</v>
      </c>
      <c r="D45" s="46" t="s">
        <v>854</v>
      </c>
      <c r="E45" s="47">
        <v>18.33833247052695</v>
      </c>
      <c r="F45" s="47">
        <v>18.33833247052695</v>
      </c>
      <c r="G45" s="46" t="s">
        <v>40</v>
      </c>
      <c r="H45" s="46" t="s">
        <v>41</v>
      </c>
      <c r="I45" s="48" t="s">
        <v>45</v>
      </c>
    </row>
    <row r="46" spans="2:9" x14ac:dyDescent="0.2">
      <c r="B46" s="45" t="s">
        <v>836</v>
      </c>
      <c r="C46" s="45" t="s">
        <v>25</v>
      </c>
      <c r="D46" s="46" t="s">
        <v>848</v>
      </c>
      <c r="E46" s="47">
        <v>89.770940877766506</v>
      </c>
      <c r="F46" s="47">
        <v>89.770940877766506</v>
      </c>
      <c r="G46" s="46" t="s">
        <v>40</v>
      </c>
      <c r="H46" s="46" t="s">
        <v>21</v>
      </c>
      <c r="I46" s="48" t="s">
        <v>26</v>
      </c>
    </row>
    <row r="47" spans="2:9" x14ac:dyDescent="0.2">
      <c r="B47" s="45" t="s">
        <v>836</v>
      </c>
      <c r="C47" s="45" t="s">
        <v>25</v>
      </c>
      <c r="D47" s="46" t="s">
        <v>854</v>
      </c>
      <c r="E47" s="47">
        <v>759.79471373129536</v>
      </c>
      <c r="F47" s="47">
        <v>759.79471373129536</v>
      </c>
      <c r="G47" s="46" t="s">
        <v>40</v>
      </c>
      <c r="H47" s="46" t="s">
        <v>21</v>
      </c>
      <c r="I47" s="48" t="s">
        <v>26</v>
      </c>
    </row>
    <row r="48" spans="2:9" x14ac:dyDescent="0.2">
      <c r="B48" s="45" t="s">
        <v>836</v>
      </c>
      <c r="C48" s="45" t="s">
        <v>101</v>
      </c>
      <c r="D48" s="46" t="s">
        <v>848</v>
      </c>
      <c r="E48" s="47">
        <v>181.49018546979093</v>
      </c>
      <c r="F48" s="47">
        <v>181.49018546979093</v>
      </c>
      <c r="G48" s="46" t="s">
        <v>40</v>
      </c>
      <c r="H48" s="46" t="s">
        <v>11</v>
      </c>
      <c r="I48" s="48" t="s">
        <v>105</v>
      </c>
    </row>
    <row r="49" spans="2:9" x14ac:dyDescent="0.2">
      <c r="B49" s="45" t="s">
        <v>836</v>
      </c>
      <c r="C49" s="45" t="s">
        <v>101</v>
      </c>
      <c r="D49" s="46" t="s">
        <v>848</v>
      </c>
      <c r="E49" s="47">
        <v>163.38722170229244</v>
      </c>
      <c r="F49" s="47">
        <v>163.38722170229244</v>
      </c>
      <c r="G49" s="46" t="s">
        <v>40</v>
      </c>
      <c r="H49" s="46" t="s">
        <v>11</v>
      </c>
      <c r="I49" s="48" t="s">
        <v>102</v>
      </c>
    </row>
    <row r="50" spans="2:9" x14ac:dyDescent="0.2">
      <c r="B50" s="45" t="s">
        <v>836</v>
      </c>
      <c r="C50" s="45" t="s">
        <v>39</v>
      </c>
      <c r="D50" s="46" t="s">
        <v>848</v>
      </c>
      <c r="E50" s="47">
        <v>552.47916582260052</v>
      </c>
      <c r="F50" s="47">
        <v>552.47916582260052</v>
      </c>
      <c r="G50" s="46" t="s">
        <v>40</v>
      </c>
      <c r="H50" s="46" t="s">
        <v>41</v>
      </c>
      <c r="I50" s="48" t="s">
        <v>42</v>
      </c>
    </row>
    <row r="51" spans="2:9" x14ac:dyDescent="0.2">
      <c r="B51" s="45" t="s">
        <v>836</v>
      </c>
      <c r="C51" s="45" t="s">
        <v>39</v>
      </c>
      <c r="D51" s="46" t="s">
        <v>848</v>
      </c>
      <c r="E51" s="47">
        <v>130.51220715461093</v>
      </c>
      <c r="F51" s="47">
        <v>130.51220715461093</v>
      </c>
      <c r="G51" s="46" t="s">
        <v>40</v>
      </c>
      <c r="H51" s="46" t="s">
        <v>41</v>
      </c>
      <c r="I51" s="48" t="s">
        <v>42</v>
      </c>
    </row>
    <row r="52" spans="2:9" x14ac:dyDescent="0.2">
      <c r="B52" s="45" t="s">
        <v>836</v>
      </c>
      <c r="C52" s="45" t="s">
        <v>39</v>
      </c>
      <c r="D52" s="46" t="s">
        <v>854</v>
      </c>
      <c r="E52" s="47">
        <v>325.64325092802386</v>
      </c>
      <c r="F52" s="47">
        <v>325.64325092802386</v>
      </c>
      <c r="G52" s="46" t="s">
        <v>40</v>
      </c>
      <c r="H52" s="46" t="s">
        <v>41</v>
      </c>
      <c r="I52" s="48" t="s">
        <v>42</v>
      </c>
    </row>
    <row r="53" spans="2:9" x14ac:dyDescent="0.2">
      <c r="B53" s="45" t="s">
        <v>836</v>
      </c>
      <c r="C53" s="45" t="s">
        <v>39</v>
      </c>
      <c r="D53" s="46" t="s">
        <v>854</v>
      </c>
      <c r="E53" s="47">
        <v>118.7099813809936</v>
      </c>
      <c r="F53" s="47">
        <v>118.7099813809936</v>
      </c>
      <c r="G53" s="46" t="s">
        <v>40</v>
      </c>
      <c r="H53" s="46" t="s">
        <v>41</v>
      </c>
      <c r="I53" s="48" t="s">
        <v>42</v>
      </c>
    </row>
    <row r="54" spans="2:9" x14ac:dyDescent="0.2">
      <c r="B54" s="45" t="s">
        <v>836</v>
      </c>
      <c r="C54" s="45" t="s">
        <v>43</v>
      </c>
      <c r="D54" s="46" t="s">
        <v>848</v>
      </c>
      <c r="E54" s="47">
        <v>265.67541496789897</v>
      </c>
      <c r="F54" s="47">
        <v>265.67541496789897</v>
      </c>
      <c r="G54" s="46" t="s">
        <v>40</v>
      </c>
      <c r="H54" s="46" t="s">
        <v>41</v>
      </c>
      <c r="I54" s="48" t="s">
        <v>44</v>
      </c>
    </row>
    <row r="55" spans="2:9" x14ac:dyDescent="0.2">
      <c r="B55" s="45" t="s">
        <v>836</v>
      </c>
      <c r="C55" s="45" t="s">
        <v>43</v>
      </c>
      <c r="D55" s="46" t="s">
        <v>848</v>
      </c>
      <c r="E55" s="47">
        <v>62.760529155069236</v>
      </c>
      <c r="F55" s="47">
        <v>62.760529155069236</v>
      </c>
      <c r="G55" s="46" t="s">
        <v>40</v>
      </c>
      <c r="H55" s="46" t="s">
        <v>41</v>
      </c>
      <c r="I55" s="48" t="s">
        <v>44</v>
      </c>
    </row>
    <row r="56" spans="2:9" x14ac:dyDescent="0.2">
      <c r="B56" s="45" t="s">
        <v>836</v>
      </c>
      <c r="C56" s="45" t="s">
        <v>43</v>
      </c>
      <c r="D56" s="46" t="s">
        <v>854</v>
      </c>
      <c r="E56" s="47">
        <v>276.32832493920853</v>
      </c>
      <c r="F56" s="47">
        <v>276.32832493920853</v>
      </c>
      <c r="G56" s="46" t="s">
        <v>40</v>
      </c>
      <c r="H56" s="46" t="s">
        <v>41</v>
      </c>
      <c r="I56" s="48" t="s">
        <v>44</v>
      </c>
    </row>
    <row r="57" spans="2:9" x14ac:dyDescent="0.2">
      <c r="B57" s="45" t="s">
        <v>836</v>
      </c>
      <c r="C57" s="45" t="s">
        <v>43</v>
      </c>
      <c r="D57" s="46" t="s">
        <v>854</v>
      </c>
      <c r="E57" s="47">
        <v>100.73271967127286</v>
      </c>
      <c r="F57" s="47">
        <v>100.73271967127286</v>
      </c>
      <c r="G57" s="46" t="s">
        <v>40</v>
      </c>
      <c r="H57" s="46" t="s">
        <v>41</v>
      </c>
      <c r="I57" s="48" t="s">
        <v>44</v>
      </c>
    </row>
    <row r="58" spans="2:9" x14ac:dyDescent="0.2">
      <c r="B58" s="45" t="s">
        <v>835</v>
      </c>
      <c r="C58" s="45" t="s">
        <v>73</v>
      </c>
      <c r="D58" s="46" t="s">
        <v>854</v>
      </c>
      <c r="E58" s="47">
        <v>1749.77</v>
      </c>
      <c r="F58" s="47">
        <v>1749.77</v>
      </c>
      <c r="G58" s="46" t="s">
        <v>40</v>
      </c>
      <c r="H58" s="46" t="s">
        <v>21</v>
      </c>
      <c r="I58" s="48" t="s">
        <v>74</v>
      </c>
    </row>
    <row r="59" spans="2:9" x14ac:dyDescent="0.2">
      <c r="B59" s="45" t="s">
        <v>835</v>
      </c>
      <c r="C59" s="45" t="s">
        <v>69</v>
      </c>
      <c r="D59" s="46" t="s">
        <v>854</v>
      </c>
      <c r="E59" s="47">
        <v>80</v>
      </c>
      <c r="F59" s="47">
        <v>80</v>
      </c>
      <c r="G59" s="46" t="s">
        <v>40</v>
      </c>
      <c r="H59" s="46" t="s">
        <v>18</v>
      </c>
      <c r="I59" s="48" t="s">
        <v>70</v>
      </c>
    </row>
    <row r="60" spans="2:9" x14ac:dyDescent="0.2">
      <c r="B60" s="45" t="s">
        <v>835</v>
      </c>
      <c r="C60" s="45" t="s">
        <v>87</v>
      </c>
      <c r="D60" s="46" t="s">
        <v>854</v>
      </c>
      <c r="E60" s="47">
        <v>19635</v>
      </c>
      <c r="F60" s="47">
        <v>19635</v>
      </c>
      <c r="G60" s="46" t="s">
        <v>40</v>
      </c>
      <c r="H60" s="46" t="s">
        <v>88</v>
      </c>
      <c r="I60" s="48" t="s">
        <v>90</v>
      </c>
    </row>
    <row r="61" spans="2:9" x14ac:dyDescent="0.2">
      <c r="B61" s="45" t="s">
        <v>835</v>
      </c>
      <c r="C61" s="45" t="s">
        <v>87</v>
      </c>
      <c r="D61" s="46" t="s">
        <v>854</v>
      </c>
      <c r="E61" s="47">
        <v>58000</v>
      </c>
      <c r="F61" s="47">
        <v>23920.446322950454</v>
      </c>
      <c r="G61" s="46" t="s">
        <v>40</v>
      </c>
      <c r="H61" s="46" t="s">
        <v>88</v>
      </c>
      <c r="I61" s="48" t="s">
        <v>89</v>
      </c>
    </row>
    <row r="62" spans="2:9" x14ac:dyDescent="0.2">
      <c r="B62" s="45" t="s">
        <v>835</v>
      </c>
      <c r="C62" s="45" t="s">
        <v>51</v>
      </c>
      <c r="D62" s="46" t="s">
        <v>854</v>
      </c>
      <c r="E62" s="47">
        <v>831.43550000000005</v>
      </c>
      <c r="F62" s="47">
        <v>831.43550000000005</v>
      </c>
      <c r="G62" s="46" t="s">
        <v>40</v>
      </c>
      <c r="H62" s="46" t="s">
        <v>4</v>
      </c>
      <c r="I62" s="48" t="s">
        <v>52</v>
      </c>
    </row>
    <row r="63" spans="2:9" x14ac:dyDescent="0.2">
      <c r="B63" s="45" t="s">
        <v>835</v>
      </c>
      <c r="C63" s="45" t="s">
        <v>83</v>
      </c>
      <c r="D63" s="46" t="s">
        <v>854</v>
      </c>
      <c r="E63" s="47">
        <v>82</v>
      </c>
      <c r="F63" s="47">
        <v>82</v>
      </c>
      <c r="G63" s="46" t="s">
        <v>40</v>
      </c>
      <c r="H63" s="46" t="s">
        <v>21</v>
      </c>
      <c r="I63" s="48" t="s">
        <v>84</v>
      </c>
    </row>
    <row r="64" spans="2:9" x14ac:dyDescent="0.2">
      <c r="B64" s="45" t="s">
        <v>835</v>
      </c>
      <c r="C64" s="45" t="s">
        <v>53</v>
      </c>
      <c r="D64" s="46" t="s">
        <v>854</v>
      </c>
      <c r="E64" s="47">
        <v>810.32</v>
      </c>
      <c r="F64" s="47">
        <v>810.32</v>
      </c>
      <c r="G64" s="46" t="s">
        <v>40</v>
      </c>
      <c r="H64" s="46" t="s">
        <v>4</v>
      </c>
      <c r="I64" s="48" t="s">
        <v>54</v>
      </c>
    </row>
    <row r="65" spans="2:9" x14ac:dyDescent="0.2">
      <c r="B65" s="45" t="s">
        <v>835</v>
      </c>
      <c r="C65" s="45" t="s">
        <v>71</v>
      </c>
      <c r="D65" s="46" t="s">
        <v>854</v>
      </c>
      <c r="E65" s="47">
        <v>62.1526</v>
      </c>
      <c r="F65" s="47">
        <v>62.1526</v>
      </c>
      <c r="G65" s="46" t="s">
        <v>40</v>
      </c>
      <c r="H65" s="46" t="s">
        <v>18</v>
      </c>
      <c r="I65" s="48" t="s">
        <v>72</v>
      </c>
    </row>
    <row r="66" spans="2:9" x14ac:dyDescent="0.2">
      <c r="B66" s="45" t="s">
        <v>835</v>
      </c>
      <c r="C66" s="45" t="s">
        <v>64</v>
      </c>
      <c r="D66" s="46" t="s">
        <v>854</v>
      </c>
      <c r="E66" s="47">
        <v>5822.25</v>
      </c>
      <c r="F66" s="47">
        <v>5822.25</v>
      </c>
      <c r="G66" s="46" t="s">
        <v>40</v>
      </c>
      <c r="H66" s="46" t="s">
        <v>11</v>
      </c>
      <c r="I66" s="48" t="s">
        <v>65</v>
      </c>
    </row>
    <row r="67" spans="2:9" x14ac:dyDescent="0.2">
      <c r="B67" s="45" t="s">
        <v>835</v>
      </c>
      <c r="C67" s="45" t="s">
        <v>48</v>
      </c>
      <c r="D67" s="46" t="s">
        <v>854</v>
      </c>
      <c r="E67" s="47">
        <v>1597</v>
      </c>
      <c r="F67" s="47">
        <v>1597</v>
      </c>
      <c r="G67" s="46" t="s">
        <v>40</v>
      </c>
      <c r="H67" s="46" t="s">
        <v>4</v>
      </c>
      <c r="I67" s="48" t="s">
        <v>50</v>
      </c>
    </row>
    <row r="68" spans="2:9" x14ac:dyDescent="0.2">
      <c r="B68" s="45" t="s">
        <v>835</v>
      </c>
      <c r="C68" s="45" t="s">
        <v>48</v>
      </c>
      <c r="D68" s="46" t="s">
        <v>854</v>
      </c>
      <c r="E68" s="47">
        <v>2000</v>
      </c>
      <c r="F68" s="47">
        <v>2000</v>
      </c>
      <c r="G68" s="46" t="s">
        <v>40</v>
      </c>
      <c r="H68" s="46" t="s">
        <v>4</v>
      </c>
      <c r="I68" s="48" t="s">
        <v>49</v>
      </c>
    </row>
    <row r="69" spans="2:9" x14ac:dyDescent="0.2">
      <c r="B69" s="45" t="s">
        <v>835</v>
      </c>
      <c r="C69" s="45" t="s">
        <v>59</v>
      </c>
      <c r="D69" s="46" t="s">
        <v>854</v>
      </c>
      <c r="E69" s="47">
        <v>11000</v>
      </c>
      <c r="F69" s="47">
        <v>11000</v>
      </c>
      <c r="G69" s="46" t="s">
        <v>40</v>
      </c>
      <c r="H69" s="46" t="s">
        <v>11</v>
      </c>
      <c r="I69" s="48" t="s">
        <v>60</v>
      </c>
    </row>
    <row r="70" spans="2:9" x14ac:dyDescent="0.2">
      <c r="B70" s="45" t="s">
        <v>835</v>
      </c>
      <c r="C70" s="45" t="s">
        <v>85</v>
      </c>
      <c r="D70" s="46" t="s">
        <v>854</v>
      </c>
      <c r="E70" s="47">
        <v>57.62</v>
      </c>
      <c r="F70" s="47">
        <v>57.62</v>
      </c>
      <c r="G70" s="46" t="s">
        <v>40</v>
      </c>
      <c r="H70" s="46" t="s">
        <v>21</v>
      </c>
      <c r="I70" s="48" t="s">
        <v>86</v>
      </c>
    </row>
    <row r="71" spans="2:9" x14ac:dyDescent="0.2">
      <c r="B71" s="45" t="s">
        <v>835</v>
      </c>
      <c r="C71" s="45" t="s">
        <v>61</v>
      </c>
      <c r="D71" s="46" t="s">
        <v>854</v>
      </c>
      <c r="E71" s="47">
        <v>2255.86</v>
      </c>
      <c r="F71" s="47">
        <v>2255.86</v>
      </c>
      <c r="G71" s="46" t="s">
        <v>40</v>
      </c>
      <c r="H71" s="46" t="s">
        <v>11</v>
      </c>
      <c r="I71" s="48" t="s">
        <v>67</v>
      </c>
    </row>
    <row r="72" spans="2:9" x14ac:dyDescent="0.2">
      <c r="B72" s="45" t="s">
        <v>835</v>
      </c>
      <c r="C72" s="45" t="s">
        <v>61</v>
      </c>
      <c r="D72" s="46" t="s">
        <v>854</v>
      </c>
      <c r="E72" s="47">
        <v>16760.93</v>
      </c>
      <c r="F72" s="47">
        <v>13537.321394809762</v>
      </c>
      <c r="G72" s="46" t="s">
        <v>40</v>
      </c>
      <c r="H72" s="46" t="s">
        <v>11</v>
      </c>
      <c r="I72" s="48" t="s">
        <v>62</v>
      </c>
    </row>
    <row r="73" spans="2:9" x14ac:dyDescent="0.2">
      <c r="B73" s="45" t="s">
        <v>835</v>
      </c>
      <c r="C73" s="45" t="s">
        <v>61</v>
      </c>
      <c r="D73" s="46" t="s">
        <v>854</v>
      </c>
      <c r="E73" s="47">
        <v>4072</v>
      </c>
      <c r="F73" s="47">
        <v>4072</v>
      </c>
      <c r="G73" s="46" t="s">
        <v>40</v>
      </c>
      <c r="H73" s="46" t="s">
        <v>11</v>
      </c>
      <c r="I73" s="48" t="s">
        <v>66</v>
      </c>
    </row>
    <row r="74" spans="2:9" x14ac:dyDescent="0.2">
      <c r="B74" s="45" t="s">
        <v>835</v>
      </c>
      <c r="C74" s="45" t="s">
        <v>61</v>
      </c>
      <c r="D74" s="46" t="s">
        <v>854</v>
      </c>
      <c r="E74" s="47">
        <v>9827.7999999999993</v>
      </c>
      <c r="F74" s="47">
        <v>9827.7999999999993</v>
      </c>
      <c r="G74" s="46" t="s">
        <v>40</v>
      </c>
      <c r="H74" s="46" t="s">
        <v>11</v>
      </c>
      <c r="I74" s="48" t="s">
        <v>63</v>
      </c>
    </row>
    <row r="75" spans="2:9" x14ac:dyDescent="0.2">
      <c r="B75" s="45" t="s">
        <v>835</v>
      </c>
      <c r="C75" s="45" t="s">
        <v>728</v>
      </c>
      <c r="D75" s="46" t="s">
        <v>854</v>
      </c>
      <c r="E75" s="47">
        <v>14034</v>
      </c>
      <c r="F75" s="47">
        <v>5477.5885057930427</v>
      </c>
      <c r="G75" s="46" t="s">
        <v>40</v>
      </c>
      <c r="H75" s="46" t="s">
        <v>88</v>
      </c>
      <c r="I75" s="48" t="s">
        <v>729</v>
      </c>
    </row>
    <row r="76" spans="2:9" x14ac:dyDescent="0.2">
      <c r="B76" s="45" t="s">
        <v>835</v>
      </c>
      <c r="C76" s="45" t="s">
        <v>77</v>
      </c>
      <c r="D76" s="46" t="s">
        <v>854</v>
      </c>
      <c r="E76" s="47">
        <v>593.55999999999995</v>
      </c>
      <c r="F76" s="47">
        <v>593.55999999999995</v>
      </c>
      <c r="G76" s="46" t="s">
        <v>40</v>
      </c>
      <c r="H76" s="46" t="s">
        <v>21</v>
      </c>
      <c r="I76" s="48" t="s">
        <v>78</v>
      </c>
    </row>
    <row r="77" spans="2:9" x14ac:dyDescent="0.2">
      <c r="B77" s="45" t="s">
        <v>835</v>
      </c>
      <c r="C77" s="45" t="s">
        <v>57</v>
      </c>
      <c r="D77" s="46" t="s">
        <v>854</v>
      </c>
      <c r="E77" s="47">
        <v>432.39</v>
      </c>
      <c r="F77" s="47">
        <v>432.39</v>
      </c>
      <c r="G77" s="46" t="s">
        <v>40</v>
      </c>
      <c r="H77" s="46" t="s">
        <v>4</v>
      </c>
      <c r="I77" s="48" t="s">
        <v>58</v>
      </c>
    </row>
    <row r="78" spans="2:9" x14ac:dyDescent="0.2">
      <c r="B78" s="45" t="s">
        <v>835</v>
      </c>
      <c r="C78" s="45" t="s">
        <v>79</v>
      </c>
      <c r="D78" s="46" t="s">
        <v>854</v>
      </c>
      <c r="E78" s="47">
        <v>299.5179</v>
      </c>
      <c r="F78" s="47">
        <v>299.5179</v>
      </c>
      <c r="G78" s="46" t="s">
        <v>40</v>
      </c>
      <c r="H78" s="46" t="s">
        <v>21</v>
      </c>
      <c r="I78" s="48" t="s">
        <v>80</v>
      </c>
    </row>
    <row r="79" spans="2:9" x14ac:dyDescent="0.2">
      <c r="B79" s="45" t="s">
        <v>835</v>
      </c>
      <c r="C79" s="45" t="s">
        <v>91</v>
      </c>
      <c r="D79" s="46" t="s">
        <v>854</v>
      </c>
      <c r="E79" s="47">
        <v>115.6</v>
      </c>
      <c r="F79" s="47">
        <v>115.6</v>
      </c>
      <c r="G79" s="46" t="s">
        <v>40</v>
      </c>
      <c r="H79" s="46" t="s">
        <v>88</v>
      </c>
      <c r="I79" s="48" t="s">
        <v>92</v>
      </c>
    </row>
    <row r="80" spans="2:9" x14ac:dyDescent="0.2">
      <c r="B80" s="45" t="s">
        <v>835</v>
      </c>
      <c r="C80" s="45" t="s">
        <v>81</v>
      </c>
      <c r="D80" s="46" t="s">
        <v>854</v>
      </c>
      <c r="E80" s="47">
        <v>205</v>
      </c>
      <c r="F80" s="47">
        <v>205</v>
      </c>
      <c r="G80" s="46" t="s">
        <v>40</v>
      </c>
      <c r="H80" s="46" t="s">
        <v>21</v>
      </c>
      <c r="I80" s="48" t="s">
        <v>82</v>
      </c>
    </row>
    <row r="81" spans="2:9" x14ac:dyDescent="0.2">
      <c r="B81" s="45" t="s">
        <v>835</v>
      </c>
      <c r="C81" s="45" t="s">
        <v>55</v>
      </c>
      <c r="D81" s="46" t="s">
        <v>854</v>
      </c>
      <c r="E81" s="47">
        <v>634</v>
      </c>
      <c r="F81" s="47">
        <v>634</v>
      </c>
      <c r="G81" s="46" t="s">
        <v>40</v>
      </c>
      <c r="H81" s="46" t="s">
        <v>4</v>
      </c>
      <c r="I81" s="48" t="s">
        <v>56</v>
      </c>
    </row>
    <row r="82" spans="2:9" x14ac:dyDescent="0.2">
      <c r="B82" s="45" t="s">
        <v>835</v>
      </c>
      <c r="C82" s="45" t="s">
        <v>46</v>
      </c>
      <c r="D82" s="46" t="s">
        <v>854</v>
      </c>
      <c r="E82" s="47">
        <v>15047</v>
      </c>
      <c r="F82" s="47">
        <v>15047</v>
      </c>
      <c r="G82" s="46" t="s">
        <v>40</v>
      </c>
      <c r="H82" s="46" t="s">
        <v>4</v>
      </c>
      <c r="I82" s="48" t="s">
        <v>47</v>
      </c>
    </row>
    <row r="83" spans="2:9" x14ac:dyDescent="0.2">
      <c r="B83" s="45" t="s">
        <v>835</v>
      </c>
      <c r="C83" s="45" t="s">
        <v>46</v>
      </c>
      <c r="D83" s="46" t="s">
        <v>854</v>
      </c>
      <c r="E83" s="47">
        <v>35349</v>
      </c>
      <c r="F83" s="47">
        <v>35349</v>
      </c>
      <c r="G83" s="46" t="s">
        <v>40</v>
      </c>
      <c r="H83" s="46" t="s">
        <v>11</v>
      </c>
      <c r="I83" s="48" t="s">
        <v>68</v>
      </c>
    </row>
    <row r="84" spans="2:9" x14ac:dyDescent="0.2">
      <c r="B84" s="45" t="s">
        <v>835</v>
      </c>
      <c r="C84" s="45" t="s">
        <v>93</v>
      </c>
      <c r="D84" s="46" t="s">
        <v>854</v>
      </c>
      <c r="E84" s="47">
        <v>8839.2890000000007</v>
      </c>
      <c r="F84" s="47">
        <v>8839.2890000000007</v>
      </c>
      <c r="G84" s="46" t="s">
        <v>40</v>
      </c>
      <c r="H84" s="46" t="s">
        <v>88</v>
      </c>
      <c r="I84" s="48" t="s">
        <v>94</v>
      </c>
    </row>
    <row r="85" spans="2:9" x14ac:dyDescent="0.2">
      <c r="B85" s="45" t="s">
        <v>835</v>
      </c>
      <c r="C85" s="45" t="s">
        <v>75</v>
      </c>
      <c r="D85" s="46" t="s">
        <v>854</v>
      </c>
      <c r="E85" s="47">
        <v>671</v>
      </c>
      <c r="F85" s="47">
        <v>671</v>
      </c>
      <c r="G85" s="46" t="s">
        <v>40</v>
      </c>
      <c r="H85" s="46" t="s">
        <v>21</v>
      </c>
      <c r="I85" s="48" t="s">
        <v>76</v>
      </c>
    </row>
    <row r="86" spans="2:9" x14ac:dyDescent="0.2">
      <c r="B86" s="39" t="s">
        <v>838</v>
      </c>
      <c r="C86" s="39" t="s">
        <v>107</v>
      </c>
      <c r="D86" s="40" t="s">
        <v>848</v>
      </c>
      <c r="E86" s="42">
        <v>3.53</v>
      </c>
      <c r="F86" s="42">
        <v>3.53</v>
      </c>
      <c r="G86" s="40" t="s">
        <v>95</v>
      </c>
      <c r="H86" s="40" t="s">
        <v>18</v>
      </c>
      <c r="I86" s="41" t="s">
        <v>108</v>
      </c>
    </row>
    <row r="87" spans="2:9" x14ac:dyDescent="0.2">
      <c r="B87" s="39" t="s">
        <v>838</v>
      </c>
      <c r="C87" s="39" t="s">
        <v>107</v>
      </c>
      <c r="D87" s="40" t="s">
        <v>854</v>
      </c>
      <c r="E87" s="42">
        <v>3.47</v>
      </c>
      <c r="F87" s="42">
        <v>3.47</v>
      </c>
      <c r="G87" s="40" t="s">
        <v>95</v>
      </c>
      <c r="H87" s="40" t="s">
        <v>18</v>
      </c>
      <c r="I87" s="41" t="s">
        <v>108</v>
      </c>
    </row>
    <row r="88" spans="2:9" x14ac:dyDescent="0.2">
      <c r="B88" s="39" t="s">
        <v>838</v>
      </c>
      <c r="C88" s="39" t="s">
        <v>416</v>
      </c>
      <c r="D88" s="40" t="s">
        <v>848</v>
      </c>
      <c r="E88" s="42">
        <v>315</v>
      </c>
      <c r="F88" s="42">
        <v>315</v>
      </c>
      <c r="G88" s="40" t="s">
        <v>95</v>
      </c>
      <c r="H88" s="40" t="s">
        <v>18</v>
      </c>
      <c r="I88" s="41" t="s">
        <v>417</v>
      </c>
    </row>
    <row r="89" spans="2:9" x14ac:dyDescent="0.2">
      <c r="B89" s="39" t="s">
        <v>836</v>
      </c>
      <c r="C89" s="39" t="s">
        <v>97</v>
      </c>
      <c r="D89" s="40" t="s">
        <v>848</v>
      </c>
      <c r="E89" s="42">
        <v>3549.4072311461364</v>
      </c>
      <c r="F89" s="42">
        <v>3549.4072311461364</v>
      </c>
      <c r="G89" s="40" t="s">
        <v>95</v>
      </c>
      <c r="H89" s="40" t="s">
        <v>4</v>
      </c>
      <c r="I89" s="41" t="s">
        <v>98</v>
      </c>
    </row>
    <row r="90" spans="2:9" x14ac:dyDescent="0.2">
      <c r="B90" s="39" t="s">
        <v>836</v>
      </c>
      <c r="C90" s="39" t="s">
        <v>97</v>
      </c>
      <c r="D90" s="40" t="s">
        <v>854</v>
      </c>
      <c r="E90" s="42">
        <v>1343.5985419973165</v>
      </c>
      <c r="F90" s="42">
        <v>1343.5985419973165</v>
      </c>
      <c r="G90" s="40" t="s">
        <v>95</v>
      </c>
      <c r="H90" s="40" t="s">
        <v>4</v>
      </c>
      <c r="I90" s="41" t="s">
        <v>98</v>
      </c>
    </row>
    <row r="91" spans="2:9" x14ac:dyDescent="0.2">
      <c r="B91" s="39" t="s">
        <v>836</v>
      </c>
      <c r="C91" s="39" t="s">
        <v>37</v>
      </c>
      <c r="D91" s="40" t="s">
        <v>848</v>
      </c>
      <c r="E91" s="42">
        <v>603.60188297098955</v>
      </c>
      <c r="F91" s="42">
        <v>603.60188297098955</v>
      </c>
      <c r="G91" s="40" t="s">
        <v>95</v>
      </c>
      <c r="H91" s="40" t="s">
        <v>11</v>
      </c>
      <c r="I91" s="41" t="s">
        <v>63</v>
      </c>
    </row>
    <row r="92" spans="2:9" x14ac:dyDescent="0.2">
      <c r="B92" s="39" t="s">
        <v>836</v>
      </c>
      <c r="C92" s="39" t="s">
        <v>37</v>
      </c>
      <c r="D92" s="40" t="s">
        <v>848</v>
      </c>
      <c r="E92" s="42">
        <v>179.31623484772607</v>
      </c>
      <c r="F92" s="42">
        <v>179.31623484772607</v>
      </c>
      <c r="G92" s="40" t="s">
        <v>95</v>
      </c>
      <c r="H92" s="40" t="s">
        <v>11</v>
      </c>
      <c r="I92" s="41" t="s">
        <v>63</v>
      </c>
    </row>
    <row r="93" spans="2:9" x14ac:dyDescent="0.2">
      <c r="B93" s="39" t="s">
        <v>836</v>
      </c>
      <c r="C93" s="39" t="s">
        <v>37</v>
      </c>
      <c r="D93" s="40" t="s">
        <v>854</v>
      </c>
      <c r="E93" s="42">
        <v>10280.104938448483</v>
      </c>
      <c r="F93" s="42">
        <v>10280.104938448483</v>
      </c>
      <c r="G93" s="40" t="s">
        <v>95</v>
      </c>
      <c r="H93" s="40" t="s">
        <v>11</v>
      </c>
      <c r="I93" s="41" t="s">
        <v>63</v>
      </c>
    </row>
    <row r="94" spans="2:9" x14ac:dyDescent="0.2">
      <c r="B94" s="39" t="s">
        <v>836</v>
      </c>
      <c r="C94" s="39" t="s">
        <v>37</v>
      </c>
      <c r="D94" s="40" t="s">
        <v>854</v>
      </c>
      <c r="E94" s="42">
        <v>1001.6609783203398</v>
      </c>
      <c r="F94" s="42">
        <v>1001.6609783203398</v>
      </c>
      <c r="G94" s="40" t="s">
        <v>95</v>
      </c>
      <c r="H94" s="40" t="s">
        <v>11</v>
      </c>
      <c r="I94" s="41" t="s">
        <v>63</v>
      </c>
    </row>
    <row r="95" spans="2:9" x14ac:dyDescent="0.2">
      <c r="B95" s="39" t="s">
        <v>836</v>
      </c>
      <c r="C95" s="39" t="s">
        <v>37</v>
      </c>
      <c r="D95" s="40" t="s">
        <v>854</v>
      </c>
      <c r="E95" s="42">
        <v>793.48736376491661</v>
      </c>
      <c r="F95" s="42">
        <v>793.48736376491661</v>
      </c>
      <c r="G95" s="40" t="s">
        <v>95</v>
      </c>
      <c r="H95" s="40" t="s">
        <v>11</v>
      </c>
      <c r="I95" s="41" t="s">
        <v>63</v>
      </c>
    </row>
    <row r="96" spans="2:9" x14ac:dyDescent="0.2">
      <c r="B96" s="39" t="s">
        <v>836</v>
      </c>
      <c r="C96" s="39" t="s">
        <v>37</v>
      </c>
      <c r="D96" s="40" t="s">
        <v>854</v>
      </c>
      <c r="E96" s="42">
        <v>619.46843509501207</v>
      </c>
      <c r="F96" s="42">
        <v>619.46843509501207</v>
      </c>
      <c r="G96" s="40" t="s">
        <v>95</v>
      </c>
      <c r="H96" s="40" t="s">
        <v>11</v>
      </c>
      <c r="I96" s="41" t="s">
        <v>63</v>
      </c>
    </row>
    <row r="97" spans="2:9" x14ac:dyDescent="0.2">
      <c r="B97" s="39" t="s">
        <v>836</v>
      </c>
      <c r="C97" s="39" t="s">
        <v>37</v>
      </c>
      <c r="D97" s="40" t="s">
        <v>854</v>
      </c>
      <c r="E97" s="42">
        <v>331.85234296737997</v>
      </c>
      <c r="F97" s="42">
        <v>331.85234296737997</v>
      </c>
      <c r="G97" s="40" t="s">
        <v>95</v>
      </c>
      <c r="H97" s="40" t="s">
        <v>11</v>
      </c>
      <c r="I97" s="41" t="s">
        <v>63</v>
      </c>
    </row>
    <row r="98" spans="2:9" x14ac:dyDescent="0.2">
      <c r="B98" s="39" t="s">
        <v>836</v>
      </c>
      <c r="C98" s="39" t="s">
        <v>37</v>
      </c>
      <c r="D98" s="40" t="s">
        <v>854</v>
      </c>
      <c r="E98" s="42">
        <v>184.02982250734519</v>
      </c>
      <c r="F98" s="42">
        <v>184.02982250734519</v>
      </c>
      <c r="G98" s="40" t="s">
        <v>95</v>
      </c>
      <c r="H98" s="40" t="s">
        <v>11</v>
      </c>
      <c r="I98" s="41" t="s">
        <v>63</v>
      </c>
    </row>
    <row r="99" spans="2:9" x14ac:dyDescent="0.2">
      <c r="B99" s="39" t="s">
        <v>836</v>
      </c>
      <c r="C99" s="39" t="s">
        <v>37</v>
      </c>
      <c r="D99" s="40" t="s">
        <v>854</v>
      </c>
      <c r="E99" s="42">
        <v>310.11</v>
      </c>
      <c r="F99" s="42">
        <v>310.11</v>
      </c>
      <c r="G99" s="40" t="s">
        <v>95</v>
      </c>
      <c r="H99" s="40" t="s">
        <v>11</v>
      </c>
      <c r="I99" s="41" t="s">
        <v>105</v>
      </c>
    </row>
    <row r="100" spans="2:9" x14ac:dyDescent="0.2">
      <c r="B100" s="39" t="s">
        <v>836</v>
      </c>
      <c r="C100" s="39" t="s">
        <v>37</v>
      </c>
      <c r="D100" s="40" t="s">
        <v>854</v>
      </c>
      <c r="E100" s="42">
        <v>30.216781660618405</v>
      </c>
      <c r="F100" s="42">
        <v>30.216781660618405</v>
      </c>
      <c r="G100" s="40" t="s">
        <v>95</v>
      </c>
      <c r="H100" s="40" t="s">
        <v>11</v>
      </c>
      <c r="I100" s="41" t="s">
        <v>105</v>
      </c>
    </row>
    <row r="101" spans="2:9" x14ac:dyDescent="0.2">
      <c r="B101" s="39" t="s">
        <v>836</v>
      </c>
      <c r="C101" s="39" t="s">
        <v>37</v>
      </c>
      <c r="D101" s="40" t="s">
        <v>854</v>
      </c>
      <c r="E101" s="42">
        <v>23.936875789600983</v>
      </c>
      <c r="F101" s="42">
        <v>23.936875789600983</v>
      </c>
      <c r="G101" s="40" t="s">
        <v>95</v>
      </c>
      <c r="H101" s="40" t="s">
        <v>11</v>
      </c>
      <c r="I101" s="41" t="s">
        <v>105</v>
      </c>
    </row>
    <row r="102" spans="2:9" x14ac:dyDescent="0.2">
      <c r="B102" s="39" t="s">
        <v>836</v>
      </c>
      <c r="C102" s="39" t="s">
        <v>37</v>
      </c>
      <c r="D102" s="40" t="s">
        <v>854</v>
      </c>
      <c r="E102" s="42">
        <v>18.687303243358109</v>
      </c>
      <c r="F102" s="42">
        <v>18.687303243358109</v>
      </c>
      <c r="G102" s="40" t="s">
        <v>95</v>
      </c>
      <c r="H102" s="40" t="s">
        <v>11</v>
      </c>
      <c r="I102" s="41" t="s">
        <v>105</v>
      </c>
    </row>
    <row r="103" spans="2:9" x14ac:dyDescent="0.2">
      <c r="B103" s="39" t="s">
        <v>836</v>
      </c>
      <c r="C103" s="39" t="s">
        <v>37</v>
      </c>
      <c r="D103" s="40" t="s">
        <v>854</v>
      </c>
      <c r="E103" s="42">
        <v>10.010881933151529</v>
      </c>
      <c r="F103" s="42">
        <v>10.010881933151529</v>
      </c>
      <c r="G103" s="40" t="s">
        <v>95</v>
      </c>
      <c r="H103" s="40" t="s">
        <v>11</v>
      </c>
      <c r="I103" s="41" t="s">
        <v>105</v>
      </c>
    </row>
    <row r="104" spans="2:9" x14ac:dyDescent="0.2">
      <c r="B104" s="39" t="s">
        <v>836</v>
      </c>
      <c r="C104" s="39" t="s">
        <v>37</v>
      </c>
      <c r="D104" s="40" t="s">
        <v>854</v>
      </c>
      <c r="E104" s="42">
        <v>5.5515679317682469</v>
      </c>
      <c r="F104" s="42">
        <v>5.5515679317682469</v>
      </c>
      <c r="G104" s="40" t="s">
        <v>95</v>
      </c>
      <c r="H104" s="40" t="s">
        <v>11</v>
      </c>
      <c r="I104" s="41" t="s">
        <v>105</v>
      </c>
    </row>
    <row r="105" spans="2:9" x14ac:dyDescent="0.2">
      <c r="B105" s="39" t="s">
        <v>836</v>
      </c>
      <c r="C105" s="39" t="s">
        <v>37</v>
      </c>
      <c r="D105" s="40" t="s">
        <v>854</v>
      </c>
      <c r="E105" s="42">
        <v>18.418381532590264</v>
      </c>
      <c r="F105" s="42">
        <v>18.418381532590264</v>
      </c>
      <c r="G105" s="40" t="s">
        <v>95</v>
      </c>
      <c r="H105" s="40" t="s">
        <v>18</v>
      </c>
      <c r="I105" s="41" t="s">
        <v>106</v>
      </c>
    </row>
    <row r="106" spans="2:9" x14ac:dyDescent="0.2">
      <c r="B106" s="39" t="s">
        <v>836</v>
      </c>
      <c r="C106" s="39" t="s">
        <v>37</v>
      </c>
      <c r="D106" s="40" t="s">
        <v>854</v>
      </c>
      <c r="E106" s="42">
        <v>12.597369909547131</v>
      </c>
      <c r="F106" s="42">
        <v>12.597369909547131</v>
      </c>
      <c r="G106" s="40" t="s">
        <v>95</v>
      </c>
      <c r="H106" s="40" t="s">
        <v>18</v>
      </c>
      <c r="I106" s="41" t="s">
        <v>106</v>
      </c>
    </row>
    <row r="107" spans="2:9" x14ac:dyDescent="0.2">
      <c r="B107" s="39" t="s">
        <v>836</v>
      </c>
      <c r="C107" s="39" t="s">
        <v>37</v>
      </c>
      <c r="D107" s="40" t="s">
        <v>854</v>
      </c>
      <c r="E107" s="42">
        <v>77.989924709506496</v>
      </c>
      <c r="F107" s="42">
        <v>77.989924709506496</v>
      </c>
      <c r="G107" s="40" t="s">
        <v>95</v>
      </c>
      <c r="H107" s="40" t="s">
        <v>41</v>
      </c>
      <c r="I107" s="41" t="s">
        <v>45</v>
      </c>
    </row>
    <row r="108" spans="2:9" x14ac:dyDescent="0.2">
      <c r="B108" s="39" t="s">
        <v>836</v>
      </c>
      <c r="C108" s="39" t="s">
        <v>37</v>
      </c>
      <c r="D108" s="40" t="s">
        <v>854</v>
      </c>
      <c r="E108" s="42">
        <v>77.629111075348916</v>
      </c>
      <c r="F108" s="42">
        <v>77.629111075348916</v>
      </c>
      <c r="G108" s="40" t="s">
        <v>95</v>
      </c>
      <c r="H108" s="40" t="s">
        <v>41</v>
      </c>
      <c r="I108" s="41" t="s">
        <v>45</v>
      </c>
    </row>
    <row r="109" spans="2:9" x14ac:dyDescent="0.2">
      <c r="B109" s="39" t="s">
        <v>836</v>
      </c>
      <c r="C109" s="39" t="s">
        <v>37</v>
      </c>
      <c r="D109" s="40" t="s">
        <v>854</v>
      </c>
      <c r="E109" s="42">
        <v>58.909729639341577</v>
      </c>
      <c r="F109" s="42">
        <v>58.909729639341577</v>
      </c>
      <c r="G109" s="40" t="s">
        <v>95</v>
      </c>
      <c r="H109" s="40" t="s">
        <v>41</v>
      </c>
      <c r="I109" s="41" t="s">
        <v>45</v>
      </c>
    </row>
    <row r="110" spans="2:9" x14ac:dyDescent="0.2">
      <c r="B110" s="39" t="s">
        <v>836</v>
      </c>
      <c r="C110" s="39" t="s">
        <v>37</v>
      </c>
      <c r="D110" s="40" t="s">
        <v>854</v>
      </c>
      <c r="E110" s="42">
        <v>16.39713068254769</v>
      </c>
      <c r="F110" s="42">
        <v>16.39713068254769</v>
      </c>
      <c r="G110" s="40" t="s">
        <v>95</v>
      </c>
      <c r="H110" s="40" t="s">
        <v>35</v>
      </c>
      <c r="I110" s="41" t="s">
        <v>38</v>
      </c>
    </row>
    <row r="111" spans="2:9" x14ac:dyDescent="0.2">
      <c r="B111" s="39" t="s">
        <v>836</v>
      </c>
      <c r="C111" s="39" t="s">
        <v>17</v>
      </c>
      <c r="D111" s="40" t="s">
        <v>848</v>
      </c>
      <c r="E111" s="42">
        <v>2069.3547087829511</v>
      </c>
      <c r="F111" s="42">
        <v>2069.3547087829511</v>
      </c>
      <c r="G111" s="40" t="s">
        <v>95</v>
      </c>
      <c r="H111" s="40" t="s">
        <v>18</v>
      </c>
      <c r="I111" s="41" t="s">
        <v>19</v>
      </c>
    </row>
    <row r="112" spans="2:9" x14ac:dyDescent="0.2">
      <c r="B112" s="39" t="s">
        <v>836</v>
      </c>
      <c r="C112" s="39" t="s">
        <v>17</v>
      </c>
      <c r="D112" s="40" t="s">
        <v>854</v>
      </c>
      <c r="E112" s="42">
        <v>657.34495132667655</v>
      </c>
      <c r="F112" s="42">
        <v>657.34495132667655</v>
      </c>
      <c r="G112" s="40" t="s">
        <v>95</v>
      </c>
      <c r="H112" s="40" t="s">
        <v>18</v>
      </c>
      <c r="I112" s="41" t="s">
        <v>19</v>
      </c>
    </row>
    <row r="113" spans="2:9" x14ac:dyDescent="0.2">
      <c r="B113" s="39" t="s">
        <v>836</v>
      </c>
      <c r="C113" s="39" t="s">
        <v>25</v>
      </c>
      <c r="D113" s="40" t="s">
        <v>848</v>
      </c>
      <c r="E113" s="42">
        <v>167.57532511386603</v>
      </c>
      <c r="F113" s="42">
        <v>167.57532511386603</v>
      </c>
      <c r="G113" s="40" t="s">
        <v>95</v>
      </c>
      <c r="H113" s="40" t="s">
        <v>21</v>
      </c>
      <c r="I113" s="41" t="s">
        <v>26</v>
      </c>
    </row>
    <row r="114" spans="2:9" x14ac:dyDescent="0.2">
      <c r="B114" s="39" t="s">
        <v>836</v>
      </c>
      <c r="C114" s="39" t="s">
        <v>25</v>
      </c>
      <c r="D114" s="40" t="s">
        <v>848</v>
      </c>
      <c r="E114" s="42">
        <v>49.78277437588158</v>
      </c>
      <c r="F114" s="42">
        <v>49.78277437588158</v>
      </c>
      <c r="G114" s="40" t="s">
        <v>95</v>
      </c>
      <c r="H114" s="40" t="s">
        <v>21</v>
      </c>
      <c r="I114" s="41" t="s">
        <v>26</v>
      </c>
    </row>
    <row r="115" spans="2:9" x14ac:dyDescent="0.2">
      <c r="B115" s="39" t="s">
        <v>836</v>
      </c>
      <c r="C115" s="39" t="s">
        <v>25</v>
      </c>
      <c r="D115" s="40" t="s">
        <v>854</v>
      </c>
      <c r="E115" s="42">
        <v>7797.8173832166494</v>
      </c>
      <c r="F115" s="42">
        <v>4595.5154341091975</v>
      </c>
      <c r="G115" s="40" t="s">
        <v>95</v>
      </c>
      <c r="H115" s="40" t="s">
        <v>21</v>
      </c>
      <c r="I115" s="41" t="s">
        <v>26</v>
      </c>
    </row>
    <row r="116" spans="2:9" x14ac:dyDescent="0.2">
      <c r="B116" s="39" t="s">
        <v>836</v>
      </c>
      <c r="C116" s="39" t="s">
        <v>25</v>
      </c>
      <c r="D116" s="40" t="s">
        <v>854</v>
      </c>
      <c r="E116" s="42">
        <v>601.88778184424439</v>
      </c>
      <c r="F116" s="42">
        <v>601.88778184424439</v>
      </c>
      <c r="G116" s="40" t="s">
        <v>95</v>
      </c>
      <c r="H116" s="40" t="s">
        <v>21</v>
      </c>
      <c r="I116" s="41" t="s">
        <v>26</v>
      </c>
    </row>
    <row r="117" spans="2:9" x14ac:dyDescent="0.2">
      <c r="B117" s="39" t="s">
        <v>836</v>
      </c>
      <c r="C117" s="39" t="s">
        <v>25</v>
      </c>
      <c r="D117" s="40" t="s">
        <v>854</v>
      </c>
      <c r="E117" s="42">
        <v>469.88836791649902</v>
      </c>
      <c r="F117" s="42">
        <v>469.88836791649902</v>
      </c>
      <c r="G117" s="40" t="s">
        <v>95</v>
      </c>
      <c r="H117" s="40" t="s">
        <v>21</v>
      </c>
      <c r="I117" s="41" t="s">
        <v>26</v>
      </c>
    </row>
    <row r="118" spans="2:9" x14ac:dyDescent="0.2">
      <c r="B118" s="39" t="s">
        <v>836</v>
      </c>
      <c r="C118" s="39" t="s">
        <v>25</v>
      </c>
      <c r="D118" s="40" t="s">
        <v>854</v>
      </c>
      <c r="E118" s="42">
        <v>251.72155188551594</v>
      </c>
      <c r="F118" s="42">
        <v>251.72155188551594</v>
      </c>
      <c r="G118" s="40" t="s">
        <v>95</v>
      </c>
      <c r="H118" s="40" t="s">
        <v>21</v>
      </c>
      <c r="I118" s="41" t="s">
        <v>26</v>
      </c>
    </row>
    <row r="119" spans="2:9" x14ac:dyDescent="0.2">
      <c r="B119" s="39" t="s">
        <v>836</v>
      </c>
      <c r="C119" s="39" t="s">
        <v>25</v>
      </c>
      <c r="D119" s="40" t="s">
        <v>854</v>
      </c>
      <c r="E119" s="42">
        <v>139.59302532126017</v>
      </c>
      <c r="F119" s="42">
        <v>139.59302532126017</v>
      </c>
      <c r="G119" s="40" t="s">
        <v>95</v>
      </c>
      <c r="H119" s="40" t="s">
        <v>21</v>
      </c>
      <c r="I119" s="41" t="s">
        <v>26</v>
      </c>
    </row>
    <row r="120" spans="2:9" x14ac:dyDescent="0.2">
      <c r="B120" s="39" t="s">
        <v>836</v>
      </c>
      <c r="C120" s="39" t="s">
        <v>101</v>
      </c>
      <c r="D120" s="40" t="s">
        <v>848</v>
      </c>
      <c r="E120" s="42">
        <v>338.78754681302991</v>
      </c>
      <c r="F120" s="42">
        <v>338.78754681302991</v>
      </c>
      <c r="G120" s="40" t="s">
        <v>95</v>
      </c>
      <c r="H120" s="40" t="s">
        <v>11</v>
      </c>
      <c r="I120" s="41" t="s">
        <v>105</v>
      </c>
    </row>
    <row r="121" spans="2:9" x14ac:dyDescent="0.2">
      <c r="B121" s="39" t="s">
        <v>836</v>
      </c>
      <c r="C121" s="39" t="s">
        <v>101</v>
      </c>
      <c r="D121" s="40" t="s">
        <v>848</v>
      </c>
      <c r="E121" s="42">
        <v>100.64598706815175</v>
      </c>
      <c r="F121" s="42">
        <v>100.64598706815175</v>
      </c>
      <c r="G121" s="40" t="s">
        <v>95</v>
      </c>
      <c r="H121" s="40" t="s">
        <v>11</v>
      </c>
      <c r="I121" s="41" t="s">
        <v>105</v>
      </c>
    </row>
    <row r="122" spans="2:9" x14ac:dyDescent="0.2">
      <c r="B122" s="39" t="s">
        <v>836</v>
      </c>
      <c r="C122" s="39" t="s">
        <v>101</v>
      </c>
      <c r="D122" s="40" t="s">
        <v>848</v>
      </c>
      <c r="E122" s="42">
        <v>304.99476254229683</v>
      </c>
      <c r="F122" s="42">
        <v>304.99476254229683</v>
      </c>
      <c r="G122" s="40" t="s">
        <v>95</v>
      </c>
      <c r="H122" s="40" t="s">
        <v>11</v>
      </c>
      <c r="I122" s="41" t="s">
        <v>102</v>
      </c>
    </row>
    <row r="123" spans="2:9" x14ac:dyDescent="0.2">
      <c r="B123" s="39" t="s">
        <v>836</v>
      </c>
      <c r="C123" s="39" t="s">
        <v>101</v>
      </c>
      <c r="D123" s="40" t="s">
        <v>848</v>
      </c>
      <c r="E123" s="42">
        <v>90.606928192749677</v>
      </c>
      <c r="F123" s="42">
        <v>90.606928192749677</v>
      </c>
      <c r="G123" s="40" t="s">
        <v>95</v>
      </c>
      <c r="H123" s="40" t="s">
        <v>11</v>
      </c>
      <c r="I123" s="41" t="s">
        <v>102</v>
      </c>
    </row>
    <row r="124" spans="2:9" x14ac:dyDescent="0.2">
      <c r="B124" s="39" t="s">
        <v>836</v>
      </c>
      <c r="C124" s="39" t="s">
        <v>101</v>
      </c>
      <c r="D124" s="40" t="s">
        <v>854</v>
      </c>
      <c r="E124" s="42">
        <v>494.5982222229253</v>
      </c>
      <c r="F124" s="42">
        <v>494.5982222229253</v>
      </c>
      <c r="G124" s="40" t="s">
        <v>95</v>
      </c>
      <c r="H124" s="40" t="s">
        <v>11</v>
      </c>
      <c r="I124" s="41" t="s">
        <v>104</v>
      </c>
    </row>
    <row r="125" spans="2:9" x14ac:dyDescent="0.2">
      <c r="B125" s="39" t="s">
        <v>836</v>
      </c>
      <c r="C125" s="39" t="s">
        <v>101</v>
      </c>
      <c r="D125" s="40" t="s">
        <v>854</v>
      </c>
      <c r="E125" s="42">
        <v>48.192089683287513</v>
      </c>
      <c r="F125" s="42">
        <v>48.192089683287513</v>
      </c>
      <c r="G125" s="40" t="s">
        <v>95</v>
      </c>
      <c r="H125" s="40" t="s">
        <v>11</v>
      </c>
      <c r="I125" s="41" t="s">
        <v>104</v>
      </c>
    </row>
    <row r="126" spans="2:9" x14ac:dyDescent="0.2">
      <c r="B126" s="39" t="s">
        <v>836</v>
      </c>
      <c r="C126" s="39" t="s">
        <v>101</v>
      </c>
      <c r="D126" s="40" t="s">
        <v>854</v>
      </c>
      <c r="E126" s="42">
        <v>38.176404017692327</v>
      </c>
      <c r="F126" s="42">
        <v>38.176404017692327</v>
      </c>
      <c r="G126" s="40" t="s">
        <v>95</v>
      </c>
      <c r="H126" s="40" t="s">
        <v>11</v>
      </c>
      <c r="I126" s="41" t="s">
        <v>104</v>
      </c>
    </row>
    <row r="127" spans="2:9" x14ac:dyDescent="0.2">
      <c r="B127" s="39" t="s">
        <v>836</v>
      </c>
      <c r="C127" s="39" t="s">
        <v>101</v>
      </c>
      <c r="D127" s="40" t="s">
        <v>854</v>
      </c>
      <c r="E127" s="42">
        <v>29.803974624353582</v>
      </c>
      <c r="F127" s="42">
        <v>29.803974624353582</v>
      </c>
      <c r="G127" s="40" t="s">
        <v>95</v>
      </c>
      <c r="H127" s="40" t="s">
        <v>11</v>
      </c>
      <c r="I127" s="41" t="s">
        <v>104</v>
      </c>
    </row>
    <row r="128" spans="2:9" x14ac:dyDescent="0.2">
      <c r="B128" s="39" t="s">
        <v>836</v>
      </c>
      <c r="C128" s="39" t="s">
        <v>101</v>
      </c>
      <c r="D128" s="40" t="s">
        <v>854</v>
      </c>
      <c r="E128" s="42">
        <v>15.966138464044738</v>
      </c>
      <c r="F128" s="42">
        <v>15.966138464044738</v>
      </c>
      <c r="G128" s="40" t="s">
        <v>95</v>
      </c>
      <c r="H128" s="40" t="s">
        <v>11</v>
      </c>
      <c r="I128" s="41" t="s">
        <v>104</v>
      </c>
    </row>
    <row r="129" spans="2:9" x14ac:dyDescent="0.2">
      <c r="B129" s="39" t="s">
        <v>836</v>
      </c>
      <c r="C129" s="39" t="s">
        <v>101</v>
      </c>
      <c r="D129" s="40" t="s">
        <v>854</v>
      </c>
      <c r="E129" s="42">
        <v>8.8540752835807766</v>
      </c>
      <c r="F129" s="42">
        <v>8.8540752835807766</v>
      </c>
      <c r="G129" s="40" t="s">
        <v>95</v>
      </c>
      <c r="H129" s="40" t="s">
        <v>11</v>
      </c>
      <c r="I129" s="41" t="s">
        <v>104</v>
      </c>
    </row>
    <row r="130" spans="2:9" x14ac:dyDescent="0.2">
      <c r="B130" s="39" t="s">
        <v>836</v>
      </c>
      <c r="C130" s="39" t="s">
        <v>101</v>
      </c>
      <c r="D130" s="40" t="s">
        <v>854</v>
      </c>
      <c r="E130" s="42">
        <v>2624.0502723676423</v>
      </c>
      <c r="F130" s="42">
        <v>2624.0502723676423</v>
      </c>
      <c r="G130" s="40" t="s">
        <v>95</v>
      </c>
      <c r="H130" s="40" t="s">
        <v>11</v>
      </c>
      <c r="I130" s="41" t="s">
        <v>103</v>
      </c>
    </row>
    <row r="131" spans="2:9" x14ac:dyDescent="0.2">
      <c r="B131" s="39" t="s">
        <v>836</v>
      </c>
      <c r="C131" s="39" t="s">
        <v>101</v>
      </c>
      <c r="D131" s="40" t="s">
        <v>854</v>
      </c>
      <c r="E131" s="42">
        <v>255.67917630403267</v>
      </c>
      <c r="F131" s="42">
        <v>255.67917630403267</v>
      </c>
      <c r="G131" s="40" t="s">
        <v>95</v>
      </c>
      <c r="H131" s="40" t="s">
        <v>11</v>
      </c>
      <c r="I131" s="41" t="s">
        <v>103</v>
      </c>
    </row>
    <row r="132" spans="2:9" x14ac:dyDescent="0.2">
      <c r="B132" s="39" t="s">
        <v>836</v>
      </c>
      <c r="C132" s="39" t="s">
        <v>101</v>
      </c>
      <c r="D132" s="40" t="s">
        <v>854</v>
      </c>
      <c r="E132" s="42">
        <v>202.54177807273032</v>
      </c>
      <c r="F132" s="42">
        <v>202.54177807273032</v>
      </c>
      <c r="G132" s="40" t="s">
        <v>95</v>
      </c>
      <c r="H132" s="40" t="s">
        <v>11</v>
      </c>
      <c r="I132" s="41" t="s">
        <v>103</v>
      </c>
    </row>
    <row r="133" spans="2:9" x14ac:dyDescent="0.2">
      <c r="B133" s="39" t="s">
        <v>836</v>
      </c>
      <c r="C133" s="39" t="s">
        <v>101</v>
      </c>
      <c r="D133" s="40" t="s">
        <v>854</v>
      </c>
      <c r="E133" s="42">
        <v>158.12254111868563</v>
      </c>
      <c r="F133" s="42">
        <v>158.12254111868563</v>
      </c>
      <c r="G133" s="40" t="s">
        <v>95</v>
      </c>
      <c r="H133" s="40" t="s">
        <v>11</v>
      </c>
      <c r="I133" s="41" t="s">
        <v>103</v>
      </c>
    </row>
    <row r="134" spans="2:9" x14ac:dyDescent="0.2">
      <c r="B134" s="39" t="s">
        <v>836</v>
      </c>
      <c r="C134" s="39" t="s">
        <v>101</v>
      </c>
      <c r="D134" s="40" t="s">
        <v>854</v>
      </c>
      <c r="E134" s="42">
        <v>84.707037152173072</v>
      </c>
      <c r="F134" s="42">
        <v>84.707037152173072</v>
      </c>
      <c r="G134" s="40" t="s">
        <v>95</v>
      </c>
      <c r="H134" s="40" t="s">
        <v>11</v>
      </c>
      <c r="I134" s="41" t="s">
        <v>103</v>
      </c>
    </row>
    <row r="135" spans="2:9" x14ac:dyDescent="0.2">
      <c r="B135" s="39" t="s">
        <v>836</v>
      </c>
      <c r="C135" s="39" t="s">
        <v>101</v>
      </c>
      <c r="D135" s="40" t="s">
        <v>854</v>
      </c>
      <c r="E135" s="42">
        <v>46.974569692189327</v>
      </c>
      <c r="F135" s="42">
        <v>46.974569692189327</v>
      </c>
      <c r="G135" s="40" t="s">
        <v>95</v>
      </c>
      <c r="H135" s="40" t="s">
        <v>11</v>
      </c>
      <c r="I135" s="41" t="s">
        <v>103</v>
      </c>
    </row>
    <row r="136" spans="2:9" x14ac:dyDescent="0.2">
      <c r="B136" s="39" t="s">
        <v>836</v>
      </c>
      <c r="C136" s="39" t="s">
        <v>101</v>
      </c>
      <c r="D136" s="40" t="s">
        <v>854</v>
      </c>
      <c r="E136" s="42">
        <v>3654.06</v>
      </c>
      <c r="F136" s="42">
        <v>3654.06</v>
      </c>
      <c r="G136" s="40" t="s">
        <v>95</v>
      </c>
      <c r="H136" s="40" t="s">
        <v>11</v>
      </c>
      <c r="I136" s="41" t="s">
        <v>102</v>
      </c>
    </row>
    <row r="137" spans="2:9" x14ac:dyDescent="0.2">
      <c r="B137" s="39" t="s">
        <v>836</v>
      </c>
      <c r="C137" s="39" t="s">
        <v>101</v>
      </c>
      <c r="D137" s="40" t="s">
        <v>854</v>
      </c>
      <c r="E137" s="42">
        <v>356.08616113491667</v>
      </c>
      <c r="F137" s="42">
        <v>356.08616113491667</v>
      </c>
      <c r="G137" s="40" t="s">
        <v>95</v>
      </c>
      <c r="H137" s="40" t="s">
        <v>11</v>
      </c>
      <c r="I137" s="41" t="s">
        <v>102</v>
      </c>
    </row>
    <row r="138" spans="2:9" x14ac:dyDescent="0.2">
      <c r="B138" s="39" t="s">
        <v>836</v>
      </c>
      <c r="C138" s="39" t="s">
        <v>101</v>
      </c>
      <c r="D138" s="40" t="s">
        <v>854</v>
      </c>
      <c r="E138" s="42">
        <v>282.08133828465105</v>
      </c>
      <c r="F138" s="42">
        <v>282.08133828465105</v>
      </c>
      <c r="G138" s="40" t="s">
        <v>95</v>
      </c>
      <c r="H138" s="40" t="s">
        <v>11</v>
      </c>
      <c r="I138" s="41" t="s">
        <v>102</v>
      </c>
    </row>
    <row r="139" spans="2:9" x14ac:dyDescent="0.2">
      <c r="B139" s="39" t="s">
        <v>836</v>
      </c>
      <c r="C139" s="39" t="s">
        <v>101</v>
      </c>
      <c r="D139" s="40" t="s">
        <v>854</v>
      </c>
      <c r="E139" s="42">
        <v>220.21835907706929</v>
      </c>
      <c r="F139" s="42">
        <v>220.21835907706929</v>
      </c>
      <c r="G139" s="40" t="s">
        <v>95</v>
      </c>
      <c r="H139" s="40" t="s">
        <v>11</v>
      </c>
      <c r="I139" s="41" t="s">
        <v>102</v>
      </c>
    </row>
    <row r="140" spans="2:9" x14ac:dyDescent="0.2">
      <c r="B140" s="39" t="s">
        <v>836</v>
      </c>
      <c r="C140" s="39" t="s">
        <v>101</v>
      </c>
      <c r="D140" s="40" t="s">
        <v>854</v>
      </c>
      <c r="E140" s="42">
        <v>117.9720778072388</v>
      </c>
      <c r="F140" s="42">
        <v>117.9720778072388</v>
      </c>
      <c r="G140" s="40" t="s">
        <v>95</v>
      </c>
      <c r="H140" s="40" t="s">
        <v>11</v>
      </c>
      <c r="I140" s="41" t="s">
        <v>102</v>
      </c>
    </row>
    <row r="141" spans="2:9" x14ac:dyDescent="0.2">
      <c r="B141" s="39" t="s">
        <v>836</v>
      </c>
      <c r="C141" s="39" t="s">
        <v>101</v>
      </c>
      <c r="D141" s="40" t="s">
        <v>854</v>
      </c>
      <c r="E141" s="42">
        <v>65.421808824845144</v>
      </c>
      <c r="F141" s="42">
        <v>65.421808824845144</v>
      </c>
      <c r="G141" s="40" t="s">
        <v>95</v>
      </c>
      <c r="H141" s="40" t="s">
        <v>11</v>
      </c>
      <c r="I141" s="41" t="s">
        <v>102</v>
      </c>
    </row>
    <row r="142" spans="2:9" x14ac:dyDescent="0.2">
      <c r="B142" s="39" t="s">
        <v>836</v>
      </c>
      <c r="C142" s="39" t="s">
        <v>39</v>
      </c>
      <c r="D142" s="40" t="s">
        <v>848</v>
      </c>
      <c r="E142" s="42">
        <v>419.25506860935127</v>
      </c>
      <c r="F142" s="42">
        <v>419.25506860935127</v>
      </c>
      <c r="G142" s="40" t="s">
        <v>95</v>
      </c>
      <c r="H142" s="40" t="s">
        <v>41</v>
      </c>
      <c r="I142" s="41" t="s">
        <v>42</v>
      </c>
    </row>
    <row r="143" spans="2:9" x14ac:dyDescent="0.2">
      <c r="B143" s="39" t="s">
        <v>836</v>
      </c>
      <c r="C143" s="39" t="s">
        <v>39</v>
      </c>
      <c r="D143" s="40" t="s">
        <v>848</v>
      </c>
      <c r="E143" s="42">
        <v>358.01892081185895</v>
      </c>
      <c r="F143" s="42">
        <v>358.01892081185895</v>
      </c>
      <c r="G143" s="40" t="s">
        <v>95</v>
      </c>
      <c r="H143" s="40" t="s">
        <v>41</v>
      </c>
      <c r="I143" s="41" t="s">
        <v>42</v>
      </c>
    </row>
    <row r="144" spans="2:9" x14ac:dyDescent="0.2">
      <c r="B144" s="39" t="s">
        <v>836</v>
      </c>
      <c r="C144" s="39" t="s">
        <v>39</v>
      </c>
      <c r="D144" s="40" t="s">
        <v>854</v>
      </c>
      <c r="E144" s="42">
        <v>504.85410955713655</v>
      </c>
      <c r="F144" s="42">
        <v>504.85410955713655</v>
      </c>
      <c r="G144" s="40" t="s">
        <v>95</v>
      </c>
      <c r="H144" s="40" t="s">
        <v>41</v>
      </c>
      <c r="I144" s="41" t="s">
        <v>42</v>
      </c>
    </row>
    <row r="145" spans="2:9" x14ac:dyDescent="0.2">
      <c r="B145" s="39" t="s">
        <v>836</v>
      </c>
      <c r="C145" s="39" t="s">
        <v>39</v>
      </c>
      <c r="D145" s="40" t="s">
        <v>854</v>
      </c>
      <c r="E145" s="42">
        <v>502.51844573046674</v>
      </c>
      <c r="F145" s="42">
        <v>502.51844573046674</v>
      </c>
      <c r="G145" s="40" t="s">
        <v>95</v>
      </c>
      <c r="H145" s="40" t="s">
        <v>41</v>
      </c>
      <c r="I145" s="41" t="s">
        <v>42</v>
      </c>
    </row>
    <row r="146" spans="2:9" x14ac:dyDescent="0.2">
      <c r="B146" s="39" t="s">
        <v>836</v>
      </c>
      <c r="C146" s="39" t="s">
        <v>39</v>
      </c>
      <c r="D146" s="40" t="s">
        <v>854</v>
      </c>
      <c r="E146" s="42">
        <v>381.34181065180877</v>
      </c>
      <c r="F146" s="42">
        <v>381.34181065180877</v>
      </c>
      <c r="G146" s="40" t="s">
        <v>95</v>
      </c>
      <c r="H146" s="40" t="s">
        <v>41</v>
      </c>
      <c r="I146" s="41" t="s">
        <v>42</v>
      </c>
    </row>
    <row r="147" spans="2:9" x14ac:dyDescent="0.2">
      <c r="B147" s="39" t="s">
        <v>836</v>
      </c>
      <c r="C147" s="39" t="s">
        <v>43</v>
      </c>
      <c r="D147" s="40" t="s">
        <v>848</v>
      </c>
      <c r="E147" s="42">
        <v>201.6107958828442</v>
      </c>
      <c r="F147" s="42">
        <v>201.6107958828442</v>
      </c>
      <c r="G147" s="40" t="s">
        <v>95</v>
      </c>
      <c r="H147" s="40" t="s">
        <v>41</v>
      </c>
      <c r="I147" s="41" t="s">
        <v>44</v>
      </c>
    </row>
    <row r="148" spans="2:9" x14ac:dyDescent="0.2">
      <c r="B148" s="39" t="s">
        <v>836</v>
      </c>
      <c r="C148" s="39" t="s">
        <v>43</v>
      </c>
      <c r="D148" s="40" t="s">
        <v>848</v>
      </c>
      <c r="E148" s="42">
        <v>172.1636420649964</v>
      </c>
      <c r="F148" s="42">
        <v>172.1636420649964</v>
      </c>
      <c r="G148" s="40" t="s">
        <v>95</v>
      </c>
      <c r="H148" s="40" t="s">
        <v>41</v>
      </c>
      <c r="I148" s="41" t="s">
        <v>44</v>
      </c>
    </row>
    <row r="149" spans="2:9" x14ac:dyDescent="0.2">
      <c r="B149" s="39" t="s">
        <v>836</v>
      </c>
      <c r="C149" s="39" t="s">
        <v>43</v>
      </c>
      <c r="D149" s="40" t="s">
        <v>854</v>
      </c>
      <c r="E149" s="42">
        <v>592.24630540004921</v>
      </c>
      <c r="F149" s="42">
        <v>592.24630540004921</v>
      </c>
      <c r="G149" s="40" t="s">
        <v>95</v>
      </c>
      <c r="H149" s="40" t="s">
        <v>41</v>
      </c>
      <c r="I149" s="41" t="s">
        <v>96</v>
      </c>
    </row>
    <row r="150" spans="2:9" x14ac:dyDescent="0.2">
      <c r="B150" s="39" t="s">
        <v>836</v>
      </c>
      <c r="C150" s="39" t="s">
        <v>43</v>
      </c>
      <c r="D150" s="40" t="s">
        <v>854</v>
      </c>
      <c r="E150" s="42">
        <v>428.39975966040754</v>
      </c>
      <c r="F150" s="42">
        <v>428.39975966040754</v>
      </c>
      <c r="G150" s="40" t="s">
        <v>95</v>
      </c>
      <c r="H150" s="40" t="s">
        <v>41</v>
      </c>
      <c r="I150" s="41" t="s">
        <v>44</v>
      </c>
    </row>
    <row r="151" spans="2:9" x14ac:dyDescent="0.2">
      <c r="B151" s="39" t="s">
        <v>836</v>
      </c>
      <c r="C151" s="39" t="s">
        <v>43</v>
      </c>
      <c r="D151" s="40" t="s">
        <v>854</v>
      </c>
      <c r="E151" s="42">
        <v>426.4178052639769</v>
      </c>
      <c r="F151" s="42">
        <v>426.4178052639769</v>
      </c>
      <c r="G151" s="40" t="s">
        <v>95</v>
      </c>
      <c r="H151" s="40" t="s">
        <v>41</v>
      </c>
      <c r="I151" s="41" t="s">
        <v>44</v>
      </c>
    </row>
    <row r="152" spans="2:9" x14ac:dyDescent="0.2">
      <c r="B152" s="39" t="s">
        <v>836</v>
      </c>
      <c r="C152" s="39" t="s">
        <v>43</v>
      </c>
      <c r="D152" s="40" t="s">
        <v>854</v>
      </c>
      <c r="E152" s="42">
        <v>323.59197823507185</v>
      </c>
      <c r="F152" s="42">
        <v>323.59197823507185</v>
      </c>
      <c r="G152" s="40" t="s">
        <v>95</v>
      </c>
      <c r="H152" s="40" t="s">
        <v>41</v>
      </c>
      <c r="I152" s="41" t="s">
        <v>44</v>
      </c>
    </row>
    <row r="153" spans="2:9" x14ac:dyDescent="0.2">
      <c r="B153" s="39" t="s">
        <v>274</v>
      </c>
      <c r="C153" s="39" t="s">
        <v>111</v>
      </c>
      <c r="D153" s="40" t="s">
        <v>854</v>
      </c>
      <c r="E153" s="42">
        <v>100</v>
      </c>
      <c r="F153" s="42">
        <v>100</v>
      </c>
      <c r="G153" s="40" t="s">
        <v>95</v>
      </c>
      <c r="H153" s="40" t="s">
        <v>35</v>
      </c>
      <c r="I153" s="41" t="s">
        <v>112</v>
      </c>
    </row>
    <row r="154" spans="2:9" x14ac:dyDescent="0.2">
      <c r="B154" s="39" t="s">
        <v>274</v>
      </c>
      <c r="C154" s="39" t="s">
        <v>109</v>
      </c>
      <c r="D154" s="40" t="s">
        <v>854</v>
      </c>
      <c r="E154" s="42">
        <v>400</v>
      </c>
      <c r="F154" s="42">
        <v>400</v>
      </c>
      <c r="G154" s="40" t="s">
        <v>95</v>
      </c>
      <c r="H154" s="40" t="s">
        <v>21</v>
      </c>
      <c r="I154" s="41" t="s">
        <v>110</v>
      </c>
    </row>
    <row r="155" spans="2:9" x14ac:dyDescent="0.2">
      <c r="B155" s="39" t="s">
        <v>839</v>
      </c>
      <c r="C155" s="39" t="s">
        <v>113</v>
      </c>
      <c r="D155" s="40" t="s">
        <v>854</v>
      </c>
      <c r="E155" s="42">
        <v>2869.3553999999999</v>
      </c>
      <c r="F155" s="42">
        <v>2869.3553999999999</v>
      </c>
      <c r="G155" s="40" t="s">
        <v>95</v>
      </c>
      <c r="H155" s="40" t="s">
        <v>35</v>
      </c>
      <c r="I155" s="41" t="s">
        <v>114</v>
      </c>
    </row>
    <row r="156" spans="2:9" x14ac:dyDescent="0.2">
      <c r="B156" s="39" t="s">
        <v>835</v>
      </c>
      <c r="C156" s="39" t="s">
        <v>99</v>
      </c>
      <c r="D156" s="40" t="s">
        <v>854</v>
      </c>
      <c r="E156" s="42">
        <v>2672.26</v>
      </c>
      <c r="F156" s="42">
        <v>2672.26</v>
      </c>
      <c r="G156" s="40" t="s">
        <v>95</v>
      </c>
      <c r="H156" s="40" t="s">
        <v>11</v>
      </c>
      <c r="I156" s="41" t="s">
        <v>100</v>
      </c>
    </row>
    <row r="157" spans="2:9" x14ac:dyDescent="0.2">
      <c r="B157" s="45" t="s">
        <v>116</v>
      </c>
      <c r="C157" s="45" t="s">
        <v>116</v>
      </c>
      <c r="D157" s="46" t="s">
        <v>854</v>
      </c>
      <c r="E157" s="47">
        <v>800</v>
      </c>
      <c r="F157" s="47">
        <v>800</v>
      </c>
      <c r="G157" s="46" t="s">
        <v>115</v>
      </c>
      <c r="H157" s="46" t="s">
        <v>18</v>
      </c>
      <c r="I157" s="48" t="s">
        <v>117</v>
      </c>
    </row>
    <row r="158" spans="2:9" x14ac:dyDescent="0.2">
      <c r="B158" s="45" t="s">
        <v>835</v>
      </c>
      <c r="C158" s="45" t="s">
        <v>59</v>
      </c>
      <c r="D158" s="46" t="s">
        <v>854</v>
      </c>
      <c r="E158" s="47">
        <v>20</v>
      </c>
      <c r="F158" s="47">
        <v>20</v>
      </c>
      <c r="G158" s="46" t="s">
        <v>115</v>
      </c>
      <c r="H158" s="46" t="s">
        <v>35</v>
      </c>
      <c r="I158" s="48" t="s">
        <v>118</v>
      </c>
    </row>
    <row r="159" spans="2:9" x14ac:dyDescent="0.2">
      <c r="B159" s="39" t="s">
        <v>840</v>
      </c>
      <c r="C159" s="39" t="s">
        <v>135</v>
      </c>
      <c r="D159" s="40" t="s">
        <v>848</v>
      </c>
      <c r="E159" s="42">
        <v>1141.04</v>
      </c>
      <c r="F159" s="42">
        <v>1141.04</v>
      </c>
      <c r="G159" s="40" t="s">
        <v>119</v>
      </c>
      <c r="H159" s="40" t="s">
        <v>120</v>
      </c>
      <c r="I159" s="41" t="s">
        <v>702</v>
      </c>
    </row>
    <row r="160" spans="2:9" x14ac:dyDescent="0.2">
      <c r="B160" s="39" t="s">
        <v>840</v>
      </c>
      <c r="C160" s="39" t="s">
        <v>135</v>
      </c>
      <c r="D160" s="40" t="s">
        <v>848</v>
      </c>
      <c r="E160" s="42">
        <v>8356.61</v>
      </c>
      <c r="F160" s="42">
        <v>8356.61</v>
      </c>
      <c r="G160" s="40" t="s">
        <v>119</v>
      </c>
      <c r="H160" s="40" t="s">
        <v>120</v>
      </c>
      <c r="I160" s="41" t="s">
        <v>426</v>
      </c>
    </row>
    <row r="161" spans="2:9" x14ac:dyDescent="0.2">
      <c r="B161" s="39" t="s">
        <v>840</v>
      </c>
      <c r="C161" s="39" t="s">
        <v>135</v>
      </c>
      <c r="D161" s="40" t="s">
        <v>848</v>
      </c>
      <c r="E161" s="42">
        <v>397.72</v>
      </c>
      <c r="F161" s="42">
        <v>397.72</v>
      </c>
      <c r="G161" s="40" t="s">
        <v>119</v>
      </c>
      <c r="H161" s="40" t="s">
        <v>120</v>
      </c>
      <c r="I161" s="41" t="s">
        <v>138</v>
      </c>
    </row>
    <row r="162" spans="2:9" x14ac:dyDescent="0.2">
      <c r="B162" s="39" t="s">
        <v>840</v>
      </c>
      <c r="C162" s="39" t="s">
        <v>135</v>
      </c>
      <c r="D162" s="40" t="s">
        <v>848</v>
      </c>
      <c r="E162" s="42">
        <v>1118.8599999999999</v>
      </c>
      <c r="F162" s="42">
        <v>1118.8599999999999</v>
      </c>
      <c r="G162" s="40" t="s">
        <v>119</v>
      </c>
      <c r="H162" s="40" t="s">
        <v>120</v>
      </c>
      <c r="I162" s="41" t="s">
        <v>137</v>
      </c>
    </row>
    <row r="163" spans="2:9" x14ac:dyDescent="0.2">
      <c r="B163" s="39" t="s">
        <v>840</v>
      </c>
      <c r="C163" s="39" t="s">
        <v>135</v>
      </c>
      <c r="D163" s="40" t="s">
        <v>854</v>
      </c>
      <c r="E163" s="42">
        <v>6805.62</v>
      </c>
      <c r="F163" s="42">
        <v>6805.62</v>
      </c>
      <c r="G163" s="40" t="s">
        <v>119</v>
      </c>
      <c r="H163" s="40" t="s">
        <v>120</v>
      </c>
      <c r="I163" s="41" t="s">
        <v>136</v>
      </c>
    </row>
    <row r="164" spans="2:9" x14ac:dyDescent="0.2">
      <c r="B164" s="39" t="s">
        <v>840</v>
      </c>
      <c r="C164" s="39" t="s">
        <v>135</v>
      </c>
      <c r="D164" s="40" t="s">
        <v>854</v>
      </c>
      <c r="E164" s="42">
        <v>779.69</v>
      </c>
      <c r="F164" s="42">
        <v>779.69</v>
      </c>
      <c r="G164" s="40" t="s">
        <v>119</v>
      </c>
      <c r="H164" s="40" t="s">
        <v>120</v>
      </c>
      <c r="I164" s="41" t="s">
        <v>138</v>
      </c>
    </row>
    <row r="165" spans="2:9" x14ac:dyDescent="0.2">
      <c r="B165" s="39" t="s">
        <v>840</v>
      </c>
      <c r="C165" s="39" t="s">
        <v>135</v>
      </c>
      <c r="D165" s="40" t="s">
        <v>854</v>
      </c>
      <c r="E165" s="42">
        <v>2541.5</v>
      </c>
      <c r="F165" s="42">
        <v>2541.5</v>
      </c>
      <c r="G165" s="40" t="s">
        <v>119</v>
      </c>
      <c r="H165" s="40" t="s">
        <v>120</v>
      </c>
      <c r="I165" s="41" t="s">
        <v>137</v>
      </c>
    </row>
    <row r="166" spans="2:9" x14ac:dyDescent="0.2">
      <c r="B166" s="39" t="s">
        <v>139</v>
      </c>
      <c r="C166" s="39" t="s">
        <v>139</v>
      </c>
      <c r="D166" s="40" t="s">
        <v>848</v>
      </c>
      <c r="E166" s="42">
        <v>21.361999999999998</v>
      </c>
      <c r="F166" s="42">
        <v>21.361999999999998</v>
      </c>
      <c r="G166" s="40" t="s">
        <v>119</v>
      </c>
      <c r="H166" s="40" t="s">
        <v>120</v>
      </c>
      <c r="I166" s="41" t="s">
        <v>140</v>
      </c>
    </row>
    <row r="167" spans="2:9" x14ac:dyDescent="0.2">
      <c r="B167" s="39" t="s">
        <v>139</v>
      </c>
      <c r="C167" s="39" t="s">
        <v>139</v>
      </c>
      <c r="D167" s="40" t="s">
        <v>848</v>
      </c>
      <c r="E167" s="42">
        <v>100.1</v>
      </c>
      <c r="F167" s="42">
        <v>100.1</v>
      </c>
      <c r="G167" s="40" t="s">
        <v>119</v>
      </c>
      <c r="H167" s="40" t="s">
        <v>120</v>
      </c>
      <c r="I167" s="41" t="s">
        <v>427</v>
      </c>
    </row>
    <row r="168" spans="2:9" x14ac:dyDescent="0.2">
      <c r="B168" s="39" t="s">
        <v>139</v>
      </c>
      <c r="C168" s="39" t="s">
        <v>139</v>
      </c>
      <c r="D168" s="40" t="s">
        <v>854</v>
      </c>
      <c r="E168" s="42">
        <v>48.637999999999998</v>
      </c>
      <c r="F168" s="42">
        <v>48.637999999999998</v>
      </c>
      <c r="G168" s="40" t="s">
        <v>119</v>
      </c>
      <c r="H168" s="40" t="s">
        <v>120</v>
      </c>
      <c r="I168" s="41" t="s">
        <v>140</v>
      </c>
    </row>
    <row r="169" spans="2:9" x14ac:dyDescent="0.2">
      <c r="B169" s="39" t="s">
        <v>837</v>
      </c>
      <c r="C169" s="39" t="s">
        <v>418</v>
      </c>
      <c r="D169" s="40" t="s">
        <v>848</v>
      </c>
      <c r="E169" s="42">
        <v>90</v>
      </c>
      <c r="F169" s="42">
        <v>90</v>
      </c>
      <c r="G169" s="40" t="s">
        <v>119</v>
      </c>
      <c r="H169" s="40" t="s">
        <v>120</v>
      </c>
      <c r="I169" s="41" t="s">
        <v>419</v>
      </c>
    </row>
    <row r="170" spans="2:9" x14ac:dyDescent="0.2">
      <c r="B170" s="39" t="s">
        <v>841</v>
      </c>
      <c r="C170" s="39" t="s">
        <v>141</v>
      </c>
      <c r="D170" s="40" t="s">
        <v>854</v>
      </c>
      <c r="E170" s="42">
        <v>2646.9384</v>
      </c>
      <c r="F170" s="42">
        <v>2646.9384</v>
      </c>
      <c r="G170" s="40" t="s">
        <v>119</v>
      </c>
      <c r="H170" s="40" t="s">
        <v>142</v>
      </c>
      <c r="I170" s="41" t="s">
        <v>143</v>
      </c>
    </row>
    <row r="171" spans="2:9" x14ac:dyDescent="0.2">
      <c r="B171" s="39" t="s">
        <v>841</v>
      </c>
      <c r="C171" s="39" t="s">
        <v>144</v>
      </c>
      <c r="D171" s="40" t="s">
        <v>854</v>
      </c>
      <c r="E171" s="42">
        <v>51.2087</v>
      </c>
      <c r="F171" s="42">
        <v>51.2087</v>
      </c>
      <c r="G171" s="40" t="s">
        <v>119</v>
      </c>
      <c r="H171" s="40" t="s">
        <v>142</v>
      </c>
      <c r="I171" s="41" t="s">
        <v>146</v>
      </c>
    </row>
    <row r="172" spans="2:9" x14ac:dyDescent="0.2">
      <c r="B172" s="39" t="s">
        <v>841</v>
      </c>
      <c r="C172" s="39" t="s">
        <v>144</v>
      </c>
      <c r="D172" s="40" t="s">
        <v>854</v>
      </c>
      <c r="E172" s="42">
        <v>1063.67</v>
      </c>
      <c r="F172" s="42">
        <v>1063.67</v>
      </c>
      <c r="G172" s="40" t="s">
        <v>119</v>
      </c>
      <c r="H172" s="40" t="s">
        <v>142</v>
      </c>
      <c r="I172" s="41" t="s">
        <v>145</v>
      </c>
    </row>
    <row r="173" spans="2:9" x14ac:dyDescent="0.2">
      <c r="B173" s="39" t="s">
        <v>835</v>
      </c>
      <c r="C173" s="39" t="s">
        <v>405</v>
      </c>
      <c r="D173" s="40" t="s">
        <v>848</v>
      </c>
      <c r="E173" s="42">
        <v>183</v>
      </c>
      <c r="F173" s="42">
        <v>183</v>
      </c>
      <c r="G173" s="40" t="s">
        <v>119</v>
      </c>
      <c r="H173" s="40" t="s">
        <v>120</v>
      </c>
      <c r="I173" s="41" t="s">
        <v>420</v>
      </c>
    </row>
    <row r="174" spans="2:9" x14ac:dyDescent="0.2">
      <c r="B174" s="39" t="s">
        <v>835</v>
      </c>
      <c r="C174" s="39" t="s">
        <v>422</v>
      </c>
      <c r="D174" s="40" t="s">
        <v>848</v>
      </c>
      <c r="E174" s="42">
        <v>89.903999999999996</v>
      </c>
      <c r="F174" s="42">
        <v>89.903999999999996</v>
      </c>
      <c r="G174" s="40" t="s">
        <v>119</v>
      </c>
      <c r="H174" s="40" t="s">
        <v>120</v>
      </c>
      <c r="I174" s="41" t="s">
        <v>423</v>
      </c>
    </row>
    <row r="175" spans="2:9" x14ac:dyDescent="0.2">
      <c r="B175" s="39" t="s">
        <v>835</v>
      </c>
      <c r="C175" s="39" t="s">
        <v>424</v>
      </c>
      <c r="D175" s="40" t="s">
        <v>848</v>
      </c>
      <c r="E175" s="42">
        <v>686.96249999999998</v>
      </c>
      <c r="F175" s="42">
        <v>686.96249999999998</v>
      </c>
      <c r="G175" s="40" t="s">
        <v>119</v>
      </c>
      <c r="H175" s="40" t="s">
        <v>120</v>
      </c>
      <c r="I175" s="41" t="s">
        <v>425</v>
      </c>
    </row>
    <row r="176" spans="2:9" x14ac:dyDescent="0.2">
      <c r="B176" s="39" t="s">
        <v>835</v>
      </c>
      <c r="C176" s="39" t="s">
        <v>125</v>
      </c>
      <c r="D176" s="40" t="s">
        <v>848</v>
      </c>
      <c r="E176" s="42">
        <v>2063.8786</v>
      </c>
      <c r="F176" s="42">
        <v>2063.8786</v>
      </c>
      <c r="G176" s="40" t="s">
        <v>119</v>
      </c>
      <c r="H176" s="40" t="s">
        <v>120</v>
      </c>
      <c r="I176" s="41" t="s">
        <v>126</v>
      </c>
    </row>
    <row r="177" spans="2:9" x14ac:dyDescent="0.2">
      <c r="B177" s="39" t="s">
        <v>835</v>
      </c>
      <c r="C177" s="39" t="s">
        <v>125</v>
      </c>
      <c r="D177" s="40" t="s">
        <v>848</v>
      </c>
      <c r="E177" s="42">
        <v>1305.0163</v>
      </c>
      <c r="F177" s="42">
        <v>1305.0163</v>
      </c>
      <c r="G177" s="40" t="s">
        <v>119</v>
      </c>
      <c r="H177" s="40" t="s">
        <v>120</v>
      </c>
      <c r="I177" s="41" t="s">
        <v>421</v>
      </c>
    </row>
    <row r="178" spans="2:9" x14ac:dyDescent="0.2">
      <c r="B178" s="39" t="s">
        <v>835</v>
      </c>
      <c r="C178" s="39" t="s">
        <v>125</v>
      </c>
      <c r="D178" s="40" t="s">
        <v>848</v>
      </c>
      <c r="E178" s="42">
        <v>4115.0946000000004</v>
      </c>
      <c r="F178" s="42">
        <v>4115.0946000000004</v>
      </c>
      <c r="G178" s="40" t="s">
        <v>119</v>
      </c>
      <c r="H178" s="40" t="s">
        <v>120</v>
      </c>
      <c r="I178" s="41" t="s">
        <v>127</v>
      </c>
    </row>
    <row r="179" spans="2:9" x14ac:dyDescent="0.2">
      <c r="B179" s="39" t="s">
        <v>835</v>
      </c>
      <c r="C179" s="39" t="s">
        <v>125</v>
      </c>
      <c r="D179" s="40" t="s">
        <v>854</v>
      </c>
      <c r="E179" s="42">
        <v>1286.1214</v>
      </c>
      <c r="F179" s="42">
        <v>1286.1214</v>
      </c>
      <c r="G179" s="40" t="s">
        <v>119</v>
      </c>
      <c r="H179" s="40" t="s">
        <v>120</v>
      </c>
      <c r="I179" s="41" t="s">
        <v>126</v>
      </c>
    </row>
    <row r="180" spans="2:9" x14ac:dyDescent="0.2">
      <c r="B180" s="39" t="s">
        <v>835</v>
      </c>
      <c r="C180" s="39" t="s">
        <v>125</v>
      </c>
      <c r="D180" s="40" t="s">
        <v>854</v>
      </c>
      <c r="E180" s="42">
        <v>1154.9054000000001</v>
      </c>
      <c r="F180" s="42">
        <v>1154.9054000000001</v>
      </c>
      <c r="G180" s="40" t="s">
        <v>119</v>
      </c>
      <c r="H180" s="40" t="s">
        <v>120</v>
      </c>
      <c r="I180" s="41" t="s">
        <v>127</v>
      </c>
    </row>
    <row r="181" spans="2:9" x14ac:dyDescent="0.2">
      <c r="B181" s="39" t="s">
        <v>835</v>
      </c>
      <c r="C181" s="39" t="s">
        <v>13</v>
      </c>
      <c r="D181" s="40" t="s">
        <v>848</v>
      </c>
      <c r="E181" s="42">
        <v>2467.4755</v>
      </c>
      <c r="F181" s="42">
        <v>2467.4755</v>
      </c>
      <c r="G181" s="40" t="s">
        <v>119</v>
      </c>
      <c r="H181" s="40" t="s">
        <v>120</v>
      </c>
      <c r="I181" s="41" t="s">
        <v>121</v>
      </c>
    </row>
    <row r="182" spans="2:9" x14ac:dyDescent="0.2">
      <c r="B182" s="39" t="s">
        <v>835</v>
      </c>
      <c r="C182" s="39" t="s">
        <v>13</v>
      </c>
      <c r="D182" s="40" t="s">
        <v>854</v>
      </c>
      <c r="E182" s="42">
        <v>533</v>
      </c>
      <c r="F182" s="42">
        <v>533</v>
      </c>
      <c r="G182" s="40" t="s">
        <v>119</v>
      </c>
      <c r="H182" s="40" t="s">
        <v>120</v>
      </c>
      <c r="I182" s="41" t="s">
        <v>121</v>
      </c>
    </row>
    <row r="183" spans="2:9" x14ac:dyDescent="0.2">
      <c r="B183" s="39" t="s">
        <v>835</v>
      </c>
      <c r="C183" s="39" t="s">
        <v>130</v>
      </c>
      <c r="D183" s="40" t="s">
        <v>848</v>
      </c>
      <c r="E183" s="42">
        <v>167.13560000000001</v>
      </c>
      <c r="F183" s="42">
        <v>167.13560000000001</v>
      </c>
      <c r="G183" s="40" t="s">
        <v>119</v>
      </c>
      <c r="H183" s="40" t="s">
        <v>120</v>
      </c>
      <c r="I183" s="41" t="s">
        <v>131</v>
      </c>
    </row>
    <row r="184" spans="2:9" x14ac:dyDescent="0.2">
      <c r="B184" s="39" t="s">
        <v>835</v>
      </c>
      <c r="C184" s="39" t="s">
        <v>130</v>
      </c>
      <c r="D184" s="40" t="s">
        <v>854</v>
      </c>
      <c r="E184" s="42">
        <v>137.86439999999999</v>
      </c>
      <c r="F184" s="42">
        <v>137.86439999999999</v>
      </c>
      <c r="G184" s="40" t="s">
        <v>119</v>
      </c>
      <c r="H184" s="40" t="s">
        <v>120</v>
      </c>
      <c r="I184" s="41" t="s">
        <v>131</v>
      </c>
    </row>
    <row r="185" spans="2:9" x14ac:dyDescent="0.2">
      <c r="B185" s="39" t="s">
        <v>835</v>
      </c>
      <c r="C185" s="39" t="s">
        <v>91</v>
      </c>
      <c r="D185" s="40" t="s">
        <v>848</v>
      </c>
      <c r="E185" s="42">
        <v>761.08100000000002</v>
      </c>
      <c r="F185" s="42">
        <v>761.08100000000002</v>
      </c>
      <c r="G185" s="40" t="s">
        <v>119</v>
      </c>
      <c r="H185" s="40" t="s">
        <v>120</v>
      </c>
      <c r="I185" s="41" t="s">
        <v>134</v>
      </c>
    </row>
    <row r="186" spans="2:9" x14ac:dyDescent="0.2">
      <c r="B186" s="39" t="s">
        <v>835</v>
      </c>
      <c r="C186" s="39" t="s">
        <v>91</v>
      </c>
      <c r="D186" s="40" t="s">
        <v>854</v>
      </c>
      <c r="E186" s="42">
        <v>28.92</v>
      </c>
      <c r="F186" s="42">
        <v>28.92</v>
      </c>
      <c r="G186" s="40" t="s">
        <v>119</v>
      </c>
      <c r="H186" s="40" t="s">
        <v>120</v>
      </c>
      <c r="I186" s="41" t="s">
        <v>134</v>
      </c>
    </row>
    <row r="187" spans="2:9" x14ac:dyDescent="0.2">
      <c r="B187" s="39" t="s">
        <v>835</v>
      </c>
      <c r="C187" s="39" t="s">
        <v>128</v>
      </c>
      <c r="D187" s="40" t="s">
        <v>848</v>
      </c>
      <c r="E187" s="42">
        <v>2513.6122</v>
      </c>
      <c r="F187" s="42">
        <v>2513.6122</v>
      </c>
      <c r="G187" s="40" t="s">
        <v>119</v>
      </c>
      <c r="H187" s="40" t="s">
        <v>120</v>
      </c>
      <c r="I187" s="41" t="s">
        <v>129</v>
      </c>
    </row>
    <row r="188" spans="2:9" x14ac:dyDescent="0.2">
      <c r="B188" s="39" t="s">
        <v>835</v>
      </c>
      <c r="C188" s="39" t="s">
        <v>128</v>
      </c>
      <c r="D188" s="40" t="s">
        <v>854</v>
      </c>
      <c r="E188" s="42">
        <v>586.39</v>
      </c>
      <c r="F188" s="42">
        <v>586.39</v>
      </c>
      <c r="G188" s="40" t="s">
        <v>119</v>
      </c>
      <c r="H188" s="40" t="s">
        <v>120</v>
      </c>
      <c r="I188" s="41" t="s">
        <v>129</v>
      </c>
    </row>
    <row r="189" spans="2:9" x14ac:dyDescent="0.2">
      <c r="B189" s="39" t="s">
        <v>835</v>
      </c>
      <c r="C189" s="39" t="s">
        <v>46</v>
      </c>
      <c r="D189" s="40" t="s">
        <v>854</v>
      </c>
      <c r="E189" s="42">
        <v>4054</v>
      </c>
      <c r="F189" s="42">
        <v>4054</v>
      </c>
      <c r="G189" s="40" t="s">
        <v>119</v>
      </c>
      <c r="H189" s="40" t="s">
        <v>120</v>
      </c>
      <c r="I189" s="41" t="s">
        <v>122</v>
      </c>
    </row>
    <row r="190" spans="2:9" x14ac:dyDescent="0.2">
      <c r="B190" s="39" t="s">
        <v>835</v>
      </c>
      <c r="C190" s="39" t="s">
        <v>123</v>
      </c>
      <c r="D190" s="40" t="s">
        <v>848</v>
      </c>
      <c r="E190" s="42">
        <v>3321.2736</v>
      </c>
      <c r="F190" s="42">
        <v>3321.2736</v>
      </c>
      <c r="G190" s="40" t="s">
        <v>119</v>
      </c>
      <c r="H190" s="40" t="s">
        <v>120</v>
      </c>
      <c r="I190" s="41" t="s">
        <v>124</v>
      </c>
    </row>
    <row r="191" spans="2:9" x14ac:dyDescent="0.2">
      <c r="B191" s="39" t="s">
        <v>835</v>
      </c>
      <c r="C191" s="39" t="s">
        <v>123</v>
      </c>
      <c r="D191" s="40" t="s">
        <v>854</v>
      </c>
      <c r="E191" s="42">
        <v>3178.73</v>
      </c>
      <c r="F191" s="42">
        <v>3178.73</v>
      </c>
      <c r="G191" s="40" t="s">
        <v>119</v>
      </c>
      <c r="H191" s="40" t="s">
        <v>120</v>
      </c>
      <c r="I191" s="41" t="s">
        <v>124</v>
      </c>
    </row>
    <row r="192" spans="2:9" x14ac:dyDescent="0.2">
      <c r="B192" s="39" t="s">
        <v>835</v>
      </c>
      <c r="C192" s="39" t="s">
        <v>132</v>
      </c>
      <c r="D192" s="40" t="s">
        <v>848</v>
      </c>
      <c r="E192" s="42">
        <v>1680.9993999999999</v>
      </c>
      <c r="F192" s="42">
        <v>1680.9993999999999</v>
      </c>
      <c r="G192" s="40" t="s">
        <v>119</v>
      </c>
      <c r="H192" s="40" t="s">
        <v>120</v>
      </c>
      <c r="I192" s="41" t="s">
        <v>133</v>
      </c>
    </row>
    <row r="193" spans="2:9" x14ac:dyDescent="0.2">
      <c r="B193" s="39" t="s">
        <v>835</v>
      </c>
      <c r="C193" s="39" t="s">
        <v>132</v>
      </c>
      <c r="D193" s="40" t="s">
        <v>854</v>
      </c>
      <c r="E193" s="42">
        <v>124.00060000000001</v>
      </c>
      <c r="F193" s="42">
        <v>124.00060000000001</v>
      </c>
      <c r="G193" s="40" t="s">
        <v>119</v>
      </c>
      <c r="H193" s="40" t="s">
        <v>120</v>
      </c>
      <c r="I193" s="41" t="s">
        <v>133</v>
      </c>
    </row>
    <row r="194" spans="2:9" x14ac:dyDescent="0.2">
      <c r="B194" s="45" t="s">
        <v>836</v>
      </c>
      <c r="C194" s="45" t="s">
        <v>97</v>
      </c>
      <c r="D194" s="46" t="s">
        <v>848</v>
      </c>
      <c r="E194" s="47">
        <v>2427.6397886129093</v>
      </c>
      <c r="F194" s="47">
        <v>2427.6397886129093</v>
      </c>
      <c r="G194" s="46" t="s">
        <v>147</v>
      </c>
      <c r="H194" s="46" t="s">
        <v>4</v>
      </c>
      <c r="I194" s="48" t="s">
        <v>98</v>
      </c>
    </row>
    <row r="195" spans="2:9" x14ac:dyDescent="0.2">
      <c r="B195" s="45" t="s">
        <v>836</v>
      </c>
      <c r="C195" s="45" t="s">
        <v>97</v>
      </c>
      <c r="D195" s="46" t="s">
        <v>848</v>
      </c>
      <c r="E195" s="47">
        <v>508.3067872874438</v>
      </c>
      <c r="F195" s="47">
        <v>508.3067872874438</v>
      </c>
      <c r="G195" s="46" t="s">
        <v>147</v>
      </c>
      <c r="H195" s="46" t="s">
        <v>4</v>
      </c>
      <c r="I195" s="48" t="s">
        <v>98</v>
      </c>
    </row>
    <row r="196" spans="2:9" x14ac:dyDescent="0.2">
      <c r="B196" s="45" t="s">
        <v>836</v>
      </c>
      <c r="C196" s="45" t="s">
        <v>37</v>
      </c>
      <c r="D196" s="46" t="s">
        <v>848</v>
      </c>
      <c r="E196" s="47">
        <v>976.00526251186363</v>
      </c>
      <c r="F196" s="47">
        <v>976.00526251186363</v>
      </c>
      <c r="G196" s="46" t="s">
        <v>147</v>
      </c>
      <c r="H196" s="46" t="s">
        <v>11</v>
      </c>
      <c r="I196" s="48" t="s">
        <v>63</v>
      </c>
    </row>
    <row r="197" spans="2:9" x14ac:dyDescent="0.2">
      <c r="B197" s="45" t="s">
        <v>836</v>
      </c>
      <c r="C197" s="45" t="s">
        <v>37</v>
      </c>
      <c r="D197" s="46" t="s">
        <v>848</v>
      </c>
      <c r="E197" s="47">
        <v>773.16363473585272</v>
      </c>
      <c r="F197" s="47">
        <v>773.16363473585272</v>
      </c>
      <c r="G197" s="46" t="s">
        <v>147</v>
      </c>
      <c r="H197" s="46" t="s">
        <v>11</v>
      </c>
      <c r="I197" s="48" t="s">
        <v>63</v>
      </c>
    </row>
    <row r="198" spans="2:9" x14ac:dyDescent="0.2">
      <c r="B198" s="45" t="s">
        <v>836</v>
      </c>
      <c r="C198" s="45" t="s">
        <v>37</v>
      </c>
      <c r="D198" s="46" t="s">
        <v>854</v>
      </c>
      <c r="E198" s="47">
        <v>107.81809215823893</v>
      </c>
      <c r="F198" s="47">
        <v>107.81809215823893</v>
      </c>
      <c r="G198" s="46" t="s">
        <v>147</v>
      </c>
      <c r="H198" s="46" t="s">
        <v>41</v>
      </c>
      <c r="I198" s="48" t="s">
        <v>45</v>
      </c>
    </row>
    <row r="199" spans="2:9" x14ac:dyDescent="0.2">
      <c r="B199" s="45" t="s">
        <v>836</v>
      </c>
      <c r="C199" s="45" t="s">
        <v>17</v>
      </c>
      <c r="D199" s="46" t="s">
        <v>848</v>
      </c>
      <c r="E199" s="47">
        <v>1415.3483949974343</v>
      </c>
      <c r="F199" s="47">
        <v>1415.3483949974343</v>
      </c>
      <c r="G199" s="46" t="s">
        <v>147</v>
      </c>
      <c r="H199" s="46" t="s">
        <v>18</v>
      </c>
      <c r="I199" s="48" t="s">
        <v>19</v>
      </c>
    </row>
    <row r="200" spans="2:9" x14ac:dyDescent="0.2">
      <c r="B200" s="45" t="s">
        <v>836</v>
      </c>
      <c r="C200" s="45" t="s">
        <v>17</v>
      </c>
      <c r="D200" s="46" t="s">
        <v>854</v>
      </c>
      <c r="E200" s="47">
        <v>449.59528584978921</v>
      </c>
      <c r="F200" s="47">
        <v>449.59528584978921</v>
      </c>
      <c r="G200" s="46" t="s">
        <v>147</v>
      </c>
      <c r="H200" s="46" t="s">
        <v>18</v>
      </c>
      <c r="I200" s="48" t="s">
        <v>19</v>
      </c>
    </row>
    <row r="201" spans="2:9" x14ac:dyDescent="0.2">
      <c r="B201" s="45" t="s">
        <v>836</v>
      </c>
      <c r="C201" s="45" t="s">
        <v>25</v>
      </c>
      <c r="D201" s="46" t="s">
        <v>848</v>
      </c>
      <c r="E201" s="47">
        <v>270.96403075026609</v>
      </c>
      <c r="F201" s="47">
        <v>270.96403075026609</v>
      </c>
      <c r="G201" s="46" t="s">
        <v>147</v>
      </c>
      <c r="H201" s="46" t="s">
        <v>21</v>
      </c>
      <c r="I201" s="48" t="s">
        <v>26</v>
      </c>
    </row>
    <row r="202" spans="2:9" x14ac:dyDescent="0.2">
      <c r="B202" s="45" t="s">
        <v>836</v>
      </c>
      <c r="C202" s="45" t="s">
        <v>25</v>
      </c>
      <c r="D202" s="46" t="s">
        <v>848</v>
      </c>
      <c r="E202" s="47">
        <v>214.65000542966493</v>
      </c>
      <c r="F202" s="47">
        <v>214.65000542966493</v>
      </c>
      <c r="G202" s="46" t="s">
        <v>147</v>
      </c>
      <c r="H202" s="46" t="s">
        <v>21</v>
      </c>
      <c r="I202" s="48" t="s">
        <v>26</v>
      </c>
    </row>
    <row r="203" spans="2:9" x14ac:dyDescent="0.2">
      <c r="B203" s="45" t="s">
        <v>836</v>
      </c>
      <c r="C203" s="45" t="s">
        <v>101</v>
      </c>
      <c r="D203" s="46" t="s">
        <v>848</v>
      </c>
      <c r="E203" s="47">
        <v>547.80880890474918</v>
      </c>
      <c r="F203" s="47">
        <v>547.80880890474918</v>
      </c>
      <c r="G203" s="46" t="s">
        <v>147</v>
      </c>
      <c r="H203" s="46" t="s">
        <v>11</v>
      </c>
      <c r="I203" s="48" t="s">
        <v>105</v>
      </c>
    </row>
    <row r="204" spans="2:9" x14ac:dyDescent="0.2">
      <c r="B204" s="45" t="s">
        <v>836</v>
      </c>
      <c r="C204" s="45" t="s">
        <v>101</v>
      </c>
      <c r="D204" s="46" t="s">
        <v>848</v>
      </c>
      <c r="E204" s="47">
        <v>433.95857184526778</v>
      </c>
      <c r="F204" s="47">
        <v>433.95857184526778</v>
      </c>
      <c r="G204" s="46" t="s">
        <v>147</v>
      </c>
      <c r="H204" s="46" t="s">
        <v>11</v>
      </c>
      <c r="I204" s="48" t="s">
        <v>105</v>
      </c>
    </row>
    <row r="205" spans="2:9" x14ac:dyDescent="0.2">
      <c r="B205" s="45" t="s">
        <v>836</v>
      </c>
      <c r="C205" s="45" t="s">
        <v>101</v>
      </c>
      <c r="D205" s="46" t="s">
        <v>848</v>
      </c>
      <c r="E205" s="47">
        <v>493.16693946454262</v>
      </c>
      <c r="F205" s="47">
        <v>493.16693946454262</v>
      </c>
      <c r="G205" s="46" t="s">
        <v>147</v>
      </c>
      <c r="H205" s="46" t="s">
        <v>11</v>
      </c>
      <c r="I205" s="48" t="s">
        <v>102</v>
      </c>
    </row>
    <row r="206" spans="2:9" x14ac:dyDescent="0.2">
      <c r="B206" s="45" t="s">
        <v>836</v>
      </c>
      <c r="C206" s="45" t="s">
        <v>101</v>
      </c>
      <c r="D206" s="46" t="s">
        <v>848</v>
      </c>
      <c r="E206" s="47">
        <v>390.67283558148563</v>
      </c>
      <c r="F206" s="47">
        <v>390.67283558148563</v>
      </c>
      <c r="G206" s="46" t="s">
        <v>147</v>
      </c>
      <c r="H206" s="46" t="s">
        <v>11</v>
      </c>
      <c r="I206" s="48" t="s">
        <v>102</v>
      </c>
    </row>
    <row r="207" spans="2:9" x14ac:dyDescent="0.2">
      <c r="B207" s="45" t="s">
        <v>836</v>
      </c>
      <c r="C207" s="45" t="s">
        <v>39</v>
      </c>
      <c r="D207" s="46" t="s">
        <v>848</v>
      </c>
      <c r="E207" s="47">
        <v>555.04704290962923</v>
      </c>
      <c r="F207" s="47">
        <v>555.04704290962923</v>
      </c>
      <c r="G207" s="46" t="s">
        <v>147</v>
      </c>
      <c r="H207" s="46" t="s">
        <v>41</v>
      </c>
      <c r="I207" s="48" t="s">
        <v>42</v>
      </c>
    </row>
    <row r="208" spans="2:9" x14ac:dyDescent="0.2">
      <c r="B208" s="45" t="s">
        <v>836</v>
      </c>
      <c r="C208" s="45" t="s">
        <v>39</v>
      </c>
      <c r="D208" s="46" t="s">
        <v>854</v>
      </c>
      <c r="E208" s="47">
        <v>697.94152402947532</v>
      </c>
      <c r="F208" s="47">
        <v>697.94152402947532</v>
      </c>
      <c r="G208" s="46" t="s">
        <v>147</v>
      </c>
      <c r="H208" s="46" t="s">
        <v>41</v>
      </c>
      <c r="I208" s="48" t="s">
        <v>96</v>
      </c>
    </row>
    <row r="209" spans="2:9" x14ac:dyDescent="0.2">
      <c r="B209" s="45" t="s">
        <v>836</v>
      </c>
      <c r="C209" s="45" t="s">
        <v>43</v>
      </c>
      <c r="D209" s="46" t="s">
        <v>848</v>
      </c>
      <c r="E209" s="47">
        <v>266.91025213984398</v>
      </c>
      <c r="F209" s="47">
        <v>266.91025213984398</v>
      </c>
      <c r="G209" s="46" t="s">
        <v>147</v>
      </c>
      <c r="H209" s="46" t="s">
        <v>41</v>
      </c>
      <c r="I209" s="48" t="s">
        <v>44</v>
      </c>
    </row>
    <row r="210" spans="2:9" x14ac:dyDescent="0.2">
      <c r="B210" s="45" t="s">
        <v>841</v>
      </c>
      <c r="C210" s="45" t="s">
        <v>141</v>
      </c>
      <c r="D210" s="46" t="s">
        <v>848</v>
      </c>
      <c r="E210" s="47">
        <v>11353.061600000001</v>
      </c>
      <c r="F210" s="47">
        <v>11353.061600000001</v>
      </c>
      <c r="G210" s="46" t="s">
        <v>147</v>
      </c>
      <c r="H210" s="46" t="s">
        <v>142</v>
      </c>
      <c r="I210" s="48" t="s">
        <v>143</v>
      </c>
    </row>
    <row r="211" spans="2:9" x14ac:dyDescent="0.2">
      <c r="B211" s="45" t="s">
        <v>841</v>
      </c>
      <c r="C211" s="45" t="s">
        <v>428</v>
      </c>
      <c r="D211" s="46" t="s">
        <v>848</v>
      </c>
      <c r="E211" s="47">
        <v>111.5261</v>
      </c>
      <c r="F211" s="47">
        <v>111.5261</v>
      </c>
      <c r="G211" s="46" t="s">
        <v>147</v>
      </c>
      <c r="H211" s="46" t="s">
        <v>351</v>
      </c>
      <c r="I211" s="48" t="s">
        <v>429</v>
      </c>
    </row>
    <row r="212" spans="2:9" x14ac:dyDescent="0.2">
      <c r="B212" s="45" t="s">
        <v>841</v>
      </c>
      <c r="C212" s="45" t="s">
        <v>428</v>
      </c>
      <c r="D212" s="46" t="s">
        <v>848</v>
      </c>
      <c r="E212" s="47">
        <v>3413.33</v>
      </c>
      <c r="F212" s="47">
        <v>3413.33</v>
      </c>
      <c r="G212" s="46" t="s">
        <v>147</v>
      </c>
      <c r="H212" s="46" t="s">
        <v>142</v>
      </c>
      <c r="I212" s="48" t="s">
        <v>145</v>
      </c>
    </row>
    <row r="213" spans="2:9" x14ac:dyDescent="0.2">
      <c r="B213" s="45" t="s">
        <v>841</v>
      </c>
      <c r="C213" s="45" t="s">
        <v>428</v>
      </c>
      <c r="D213" s="46" t="s">
        <v>848</v>
      </c>
      <c r="E213" s="47">
        <v>372.79129999999998</v>
      </c>
      <c r="F213" s="47">
        <v>372.79129999999998</v>
      </c>
      <c r="G213" s="46" t="s">
        <v>147</v>
      </c>
      <c r="H213" s="46" t="s">
        <v>142</v>
      </c>
      <c r="I213" s="48" t="s">
        <v>146</v>
      </c>
    </row>
    <row r="214" spans="2:9" x14ac:dyDescent="0.2">
      <c r="B214" s="45" t="s">
        <v>835</v>
      </c>
      <c r="C214" s="45" t="s">
        <v>87</v>
      </c>
      <c r="D214" s="46" t="s">
        <v>854</v>
      </c>
      <c r="E214" s="47">
        <v>58000</v>
      </c>
      <c r="F214" s="47">
        <v>18703.752824195944</v>
      </c>
      <c r="G214" s="46" t="s">
        <v>147</v>
      </c>
      <c r="H214" s="46" t="s">
        <v>88</v>
      </c>
      <c r="I214" s="48" t="s">
        <v>89</v>
      </c>
    </row>
    <row r="215" spans="2:9" x14ac:dyDescent="0.2">
      <c r="B215" s="45" t="s">
        <v>835</v>
      </c>
      <c r="C215" s="45" t="s">
        <v>99</v>
      </c>
      <c r="D215" s="46" t="s">
        <v>848</v>
      </c>
      <c r="E215" s="47">
        <v>123</v>
      </c>
      <c r="F215" s="47">
        <v>123</v>
      </c>
      <c r="G215" s="46" t="s">
        <v>147</v>
      </c>
      <c r="H215" s="46" t="s">
        <v>4</v>
      </c>
      <c r="I215" s="48" t="s">
        <v>430</v>
      </c>
    </row>
    <row r="216" spans="2:9" x14ac:dyDescent="0.2">
      <c r="B216" s="45" t="s">
        <v>835</v>
      </c>
      <c r="C216" s="45" t="s">
        <v>99</v>
      </c>
      <c r="D216" s="46" t="s">
        <v>848</v>
      </c>
      <c r="E216" s="47">
        <v>6196.74</v>
      </c>
      <c r="F216" s="47">
        <v>6196.74</v>
      </c>
      <c r="G216" s="46" t="s">
        <v>147</v>
      </c>
      <c r="H216" s="46" t="s">
        <v>11</v>
      </c>
      <c r="I216" s="48" t="s">
        <v>100</v>
      </c>
    </row>
    <row r="217" spans="2:9" x14ac:dyDescent="0.2">
      <c r="B217" s="45" t="s">
        <v>835</v>
      </c>
      <c r="C217" s="45" t="s">
        <v>99</v>
      </c>
      <c r="D217" s="46" t="s">
        <v>848</v>
      </c>
      <c r="E217" s="47">
        <v>75</v>
      </c>
      <c r="F217" s="47">
        <v>75</v>
      </c>
      <c r="G217" s="46" t="s">
        <v>147</v>
      </c>
      <c r="H217" s="46" t="s">
        <v>18</v>
      </c>
      <c r="I217" s="48" t="s">
        <v>431</v>
      </c>
    </row>
    <row r="218" spans="2:9" x14ac:dyDescent="0.2">
      <c r="B218" s="45" t="s">
        <v>835</v>
      </c>
      <c r="C218" s="45" t="s">
        <v>99</v>
      </c>
      <c r="D218" s="46" t="s">
        <v>854</v>
      </c>
      <c r="E218" s="47">
        <v>255</v>
      </c>
      <c r="F218" s="47">
        <v>255</v>
      </c>
      <c r="G218" s="46" t="s">
        <v>147</v>
      </c>
      <c r="H218" s="46" t="s">
        <v>21</v>
      </c>
      <c r="I218" s="48" t="s">
        <v>155</v>
      </c>
    </row>
    <row r="219" spans="2:9" x14ac:dyDescent="0.2">
      <c r="B219" s="45" t="s">
        <v>835</v>
      </c>
      <c r="C219" s="45" t="s">
        <v>99</v>
      </c>
      <c r="D219" s="46" t="s">
        <v>854</v>
      </c>
      <c r="E219" s="47">
        <v>2606</v>
      </c>
      <c r="F219" s="47">
        <v>2606</v>
      </c>
      <c r="G219" s="46" t="s">
        <v>147</v>
      </c>
      <c r="H219" s="46" t="s">
        <v>88</v>
      </c>
      <c r="I219" s="48" t="s">
        <v>162</v>
      </c>
    </row>
    <row r="220" spans="2:9" x14ac:dyDescent="0.2">
      <c r="B220" s="45" t="s">
        <v>835</v>
      </c>
      <c r="C220" s="45" t="s">
        <v>163</v>
      </c>
      <c r="D220" s="46" t="s">
        <v>854</v>
      </c>
      <c r="E220" s="47">
        <v>13460.95</v>
      </c>
      <c r="F220" s="47">
        <v>13460.95</v>
      </c>
      <c r="G220" s="46" t="s">
        <v>147</v>
      </c>
      <c r="H220" s="46" t="s">
        <v>88</v>
      </c>
      <c r="I220" s="48" t="s">
        <v>164</v>
      </c>
    </row>
    <row r="221" spans="2:9" x14ac:dyDescent="0.2">
      <c r="B221" s="45" t="s">
        <v>835</v>
      </c>
      <c r="C221" s="45" t="s">
        <v>156</v>
      </c>
      <c r="D221" s="46" t="s">
        <v>854</v>
      </c>
      <c r="E221" s="47">
        <v>900</v>
      </c>
      <c r="F221" s="47">
        <v>900</v>
      </c>
      <c r="G221" s="46" t="s">
        <v>147</v>
      </c>
      <c r="H221" s="46" t="s">
        <v>21</v>
      </c>
      <c r="I221" s="48" t="s">
        <v>157</v>
      </c>
    </row>
    <row r="222" spans="2:9" x14ac:dyDescent="0.2">
      <c r="B222" s="45" t="s">
        <v>835</v>
      </c>
      <c r="C222" s="45" t="s">
        <v>158</v>
      </c>
      <c r="D222" s="46" t="s">
        <v>854</v>
      </c>
      <c r="E222" s="47">
        <v>260</v>
      </c>
      <c r="F222" s="47">
        <v>260</v>
      </c>
      <c r="G222" s="46" t="s">
        <v>147</v>
      </c>
      <c r="H222" s="46" t="s">
        <v>21</v>
      </c>
      <c r="I222" s="48" t="s">
        <v>159</v>
      </c>
    </row>
    <row r="223" spans="2:9" x14ac:dyDescent="0.2">
      <c r="B223" s="45" t="s">
        <v>835</v>
      </c>
      <c r="C223" s="45" t="s">
        <v>349</v>
      </c>
      <c r="D223" s="46" t="s">
        <v>854</v>
      </c>
      <c r="E223" s="47">
        <v>353.17</v>
      </c>
      <c r="F223" s="47">
        <v>353.17</v>
      </c>
      <c r="G223" s="46" t="s">
        <v>147</v>
      </c>
      <c r="H223" s="46" t="s">
        <v>18</v>
      </c>
      <c r="I223" s="48" t="s">
        <v>350</v>
      </c>
    </row>
    <row r="224" spans="2:9" x14ac:dyDescent="0.2">
      <c r="B224" s="45" t="s">
        <v>835</v>
      </c>
      <c r="C224" s="45" t="s">
        <v>93</v>
      </c>
      <c r="D224" s="46" t="s">
        <v>848</v>
      </c>
      <c r="E224" s="47">
        <v>10893.14</v>
      </c>
      <c r="F224" s="47">
        <v>10893.14</v>
      </c>
      <c r="G224" s="46" t="s">
        <v>147</v>
      </c>
      <c r="H224" s="46" t="s">
        <v>88</v>
      </c>
      <c r="I224" s="48" t="s">
        <v>94</v>
      </c>
    </row>
    <row r="225" spans="2:9" x14ac:dyDescent="0.2">
      <c r="B225" s="39" t="s">
        <v>174</v>
      </c>
      <c r="C225" s="39" t="s">
        <v>174</v>
      </c>
      <c r="D225" s="40" t="s">
        <v>848</v>
      </c>
      <c r="E225" s="42">
        <v>8680.1491000000005</v>
      </c>
      <c r="F225" s="42">
        <v>8680.1491000000005</v>
      </c>
      <c r="G225" s="40" t="s">
        <v>432</v>
      </c>
      <c r="H225" s="40" t="s">
        <v>88</v>
      </c>
      <c r="I225" s="41" t="s">
        <v>433</v>
      </c>
    </row>
    <row r="226" spans="2:9" x14ac:dyDescent="0.2">
      <c r="B226" s="39" t="s">
        <v>174</v>
      </c>
      <c r="C226" s="39" t="s">
        <v>174</v>
      </c>
      <c r="D226" s="40" t="s">
        <v>848</v>
      </c>
      <c r="E226" s="42">
        <v>3900.6167999999998</v>
      </c>
      <c r="F226" s="42">
        <v>3900.6167999999998</v>
      </c>
      <c r="G226" s="40" t="s">
        <v>432</v>
      </c>
      <c r="H226" s="40" t="s">
        <v>88</v>
      </c>
      <c r="I226" s="41">
        <v>19005</v>
      </c>
    </row>
    <row r="227" spans="2:9" x14ac:dyDescent="0.2">
      <c r="B227" s="39" t="s">
        <v>174</v>
      </c>
      <c r="C227" s="39" t="s">
        <v>174</v>
      </c>
      <c r="D227" s="40" t="s">
        <v>848</v>
      </c>
      <c r="E227" s="42">
        <v>1258.9703</v>
      </c>
      <c r="F227" s="42">
        <v>1258.9703</v>
      </c>
      <c r="G227" s="40" t="s">
        <v>432</v>
      </c>
      <c r="H227" s="40" t="s">
        <v>88</v>
      </c>
      <c r="I227" s="41">
        <v>19014</v>
      </c>
    </row>
    <row r="228" spans="2:9" x14ac:dyDescent="0.2">
      <c r="B228" s="39" t="s">
        <v>174</v>
      </c>
      <c r="C228" s="39" t="s">
        <v>174</v>
      </c>
      <c r="D228" s="40" t="s">
        <v>848</v>
      </c>
      <c r="E228" s="42">
        <v>607.82619999999997</v>
      </c>
      <c r="F228" s="42">
        <v>607.82619999999997</v>
      </c>
      <c r="G228" s="40" t="s">
        <v>432</v>
      </c>
      <c r="H228" s="40" t="s">
        <v>88</v>
      </c>
      <c r="I228" s="41">
        <v>19076</v>
      </c>
    </row>
    <row r="229" spans="2:9" x14ac:dyDescent="0.2">
      <c r="B229" s="39" t="s">
        <v>174</v>
      </c>
      <c r="C229" s="39" t="s">
        <v>174</v>
      </c>
      <c r="D229" s="40" t="s">
        <v>848</v>
      </c>
      <c r="E229" s="42">
        <v>28334.778300000002</v>
      </c>
      <c r="F229" s="42">
        <v>28334.778300000002</v>
      </c>
      <c r="G229" s="40" t="s">
        <v>432</v>
      </c>
      <c r="H229" s="40" t="s">
        <v>88</v>
      </c>
      <c r="I229" s="41">
        <v>19023</v>
      </c>
    </row>
    <row r="230" spans="2:9" x14ac:dyDescent="0.2">
      <c r="B230" s="39" t="s">
        <v>174</v>
      </c>
      <c r="C230" s="39" t="s">
        <v>174</v>
      </c>
      <c r="D230" s="40" t="s">
        <v>848</v>
      </c>
      <c r="E230" s="42">
        <v>5807.5778</v>
      </c>
      <c r="F230" s="42">
        <v>5807.5778</v>
      </c>
      <c r="G230" s="40" t="s">
        <v>432</v>
      </c>
      <c r="H230" s="40" t="s">
        <v>88</v>
      </c>
      <c r="I230" s="41" t="s">
        <v>434</v>
      </c>
    </row>
    <row r="231" spans="2:9" x14ac:dyDescent="0.2">
      <c r="B231" s="39" t="s">
        <v>840</v>
      </c>
      <c r="C231" s="39" t="s">
        <v>135</v>
      </c>
      <c r="D231" s="40" t="s">
        <v>848</v>
      </c>
      <c r="E231" s="42">
        <v>3837.6</v>
      </c>
      <c r="F231" s="42">
        <v>3837.6</v>
      </c>
      <c r="G231" s="40" t="s">
        <v>432</v>
      </c>
      <c r="H231" s="40" t="s">
        <v>142</v>
      </c>
      <c r="I231" s="41" t="s">
        <v>435</v>
      </c>
    </row>
    <row r="232" spans="2:9" x14ac:dyDescent="0.2">
      <c r="B232" s="39" t="s">
        <v>835</v>
      </c>
      <c r="C232" s="39" t="s">
        <v>93</v>
      </c>
      <c r="D232" s="40" t="s">
        <v>848</v>
      </c>
      <c r="E232" s="42">
        <v>10893.14</v>
      </c>
      <c r="F232" s="42">
        <v>10893.14</v>
      </c>
      <c r="G232" s="40" t="s">
        <v>432</v>
      </c>
      <c r="H232" s="40" t="s">
        <v>88</v>
      </c>
      <c r="I232" s="41" t="s">
        <v>94</v>
      </c>
    </row>
    <row r="233" spans="2:9" x14ac:dyDescent="0.2">
      <c r="B233" s="45" t="s">
        <v>174</v>
      </c>
      <c r="C233" s="45" t="s">
        <v>174</v>
      </c>
      <c r="D233" s="46" t="s">
        <v>854</v>
      </c>
      <c r="E233" s="47">
        <v>14398.558499999999</v>
      </c>
      <c r="F233" s="47">
        <v>14398.558499999999</v>
      </c>
      <c r="G233" s="46" t="s">
        <v>166</v>
      </c>
      <c r="H233" s="46" t="s">
        <v>88</v>
      </c>
      <c r="I233" s="48" t="s">
        <v>175</v>
      </c>
    </row>
    <row r="234" spans="2:9" x14ac:dyDescent="0.2">
      <c r="B234" s="45" t="s">
        <v>835</v>
      </c>
      <c r="C234" s="45" t="s">
        <v>172</v>
      </c>
      <c r="D234" s="46" t="s">
        <v>854</v>
      </c>
      <c r="E234" s="47">
        <v>3350</v>
      </c>
      <c r="F234" s="47">
        <v>3350</v>
      </c>
      <c r="G234" s="46" t="s">
        <v>166</v>
      </c>
      <c r="H234" s="46" t="s">
        <v>21</v>
      </c>
      <c r="I234" s="48" t="s">
        <v>173</v>
      </c>
    </row>
    <row r="235" spans="2:9" x14ac:dyDescent="0.2">
      <c r="B235" s="45" t="s">
        <v>835</v>
      </c>
      <c r="C235" s="45" t="s">
        <v>59</v>
      </c>
      <c r="D235" s="46" t="s">
        <v>854</v>
      </c>
      <c r="E235" s="47">
        <v>1925.11</v>
      </c>
      <c r="F235" s="47">
        <v>1925.11</v>
      </c>
      <c r="G235" s="46" t="s">
        <v>166</v>
      </c>
      <c r="H235" s="46" t="s">
        <v>11</v>
      </c>
      <c r="I235" s="48" t="s">
        <v>169</v>
      </c>
    </row>
    <row r="236" spans="2:9" x14ac:dyDescent="0.2">
      <c r="B236" s="45" t="s">
        <v>835</v>
      </c>
      <c r="C236" s="45" t="s">
        <v>61</v>
      </c>
      <c r="D236" s="46" t="s">
        <v>854</v>
      </c>
      <c r="E236" s="47">
        <v>21300.93</v>
      </c>
      <c r="F236" s="47">
        <v>21300.93</v>
      </c>
      <c r="G236" s="46" t="s">
        <v>166</v>
      </c>
      <c r="H236" s="46" t="s">
        <v>4</v>
      </c>
      <c r="I236" s="48" t="s">
        <v>168</v>
      </c>
    </row>
    <row r="237" spans="2:9" x14ac:dyDescent="0.2">
      <c r="B237" s="45" t="s">
        <v>835</v>
      </c>
      <c r="C237" s="45" t="s">
        <v>61</v>
      </c>
      <c r="D237" s="46" t="s">
        <v>854</v>
      </c>
      <c r="E237" s="47">
        <v>16760.93</v>
      </c>
      <c r="F237" s="47">
        <v>3223.6086051902384</v>
      </c>
      <c r="G237" s="46" t="s">
        <v>166</v>
      </c>
      <c r="H237" s="46" t="s">
        <v>11</v>
      </c>
      <c r="I237" s="48" t="s">
        <v>62</v>
      </c>
    </row>
    <row r="238" spans="2:9" x14ac:dyDescent="0.2">
      <c r="B238" s="45" t="s">
        <v>835</v>
      </c>
      <c r="C238" s="45" t="s">
        <v>165</v>
      </c>
      <c r="D238" s="46" t="s">
        <v>854</v>
      </c>
      <c r="E238" s="47">
        <v>12800</v>
      </c>
      <c r="F238" s="47">
        <v>12800</v>
      </c>
      <c r="G238" s="46" t="s">
        <v>166</v>
      </c>
      <c r="H238" s="46" t="s">
        <v>41</v>
      </c>
      <c r="I238" s="48" t="s">
        <v>167</v>
      </c>
    </row>
    <row r="239" spans="2:9" x14ac:dyDescent="0.2">
      <c r="B239" s="45" t="s">
        <v>835</v>
      </c>
      <c r="C239" s="45" t="s">
        <v>170</v>
      </c>
      <c r="D239" s="46" t="s">
        <v>854</v>
      </c>
      <c r="E239" s="47">
        <v>261.68751800976804</v>
      </c>
      <c r="F239" s="47">
        <v>261.68751800976804</v>
      </c>
      <c r="G239" s="46" t="s">
        <v>166</v>
      </c>
      <c r="H239" s="46" t="s">
        <v>18</v>
      </c>
      <c r="I239" s="48" t="s">
        <v>171</v>
      </c>
    </row>
    <row r="240" spans="2:9" x14ac:dyDescent="0.2">
      <c r="B240" s="45" t="s">
        <v>835</v>
      </c>
      <c r="C240" s="45" t="s">
        <v>93</v>
      </c>
      <c r="D240" s="46" t="s">
        <v>848</v>
      </c>
      <c r="E240" s="47">
        <v>10893.14</v>
      </c>
      <c r="F240" s="47">
        <v>10893.14</v>
      </c>
      <c r="G240" s="46" t="s">
        <v>166</v>
      </c>
      <c r="H240" s="46" t="s">
        <v>88</v>
      </c>
      <c r="I240" s="48" t="s">
        <v>94</v>
      </c>
    </row>
    <row r="241" spans="2:9" x14ac:dyDescent="0.2">
      <c r="B241" s="45" t="s">
        <v>835</v>
      </c>
      <c r="C241" s="45" t="s">
        <v>93</v>
      </c>
      <c r="D241" s="46" t="s">
        <v>848</v>
      </c>
      <c r="E241" s="47">
        <v>10893.14</v>
      </c>
      <c r="F241" s="47">
        <v>10893.14</v>
      </c>
      <c r="G241" s="46" t="s">
        <v>166</v>
      </c>
      <c r="H241" s="46" t="s">
        <v>88</v>
      </c>
      <c r="I241" s="48" t="s">
        <v>94</v>
      </c>
    </row>
    <row r="242" spans="2:9" x14ac:dyDescent="0.2">
      <c r="B242" s="39" t="s">
        <v>836</v>
      </c>
      <c r="C242" s="39" t="s">
        <v>176</v>
      </c>
      <c r="D242" s="40" t="s">
        <v>848</v>
      </c>
      <c r="E242" s="42">
        <v>99.916847922094107</v>
      </c>
      <c r="F242" s="42">
        <v>99.916847922094107</v>
      </c>
      <c r="G242" s="40" t="s">
        <v>177</v>
      </c>
      <c r="H242" s="40" t="s">
        <v>88</v>
      </c>
      <c r="I242" s="41" t="s">
        <v>96</v>
      </c>
    </row>
    <row r="243" spans="2:9" x14ac:dyDescent="0.2">
      <c r="B243" s="39" t="s">
        <v>836</v>
      </c>
      <c r="C243" s="39" t="s">
        <v>176</v>
      </c>
      <c r="D243" s="40" t="s">
        <v>848</v>
      </c>
      <c r="E243" s="42">
        <v>274.09023909628178</v>
      </c>
      <c r="F243" s="42">
        <v>274.09023909628178</v>
      </c>
      <c r="G243" s="40" t="s">
        <v>177</v>
      </c>
      <c r="H243" s="40" t="s">
        <v>88</v>
      </c>
      <c r="I243" s="41" t="s">
        <v>96</v>
      </c>
    </row>
    <row r="244" spans="2:9" x14ac:dyDescent="0.2">
      <c r="B244" s="39" t="s">
        <v>836</v>
      </c>
      <c r="C244" s="39" t="s">
        <v>176</v>
      </c>
      <c r="D244" s="40" t="s">
        <v>848</v>
      </c>
      <c r="E244" s="42">
        <v>320.97108649141182</v>
      </c>
      <c r="F244" s="42">
        <v>320.97108649141182</v>
      </c>
      <c r="G244" s="40" t="s">
        <v>177</v>
      </c>
      <c r="H244" s="40" t="s">
        <v>88</v>
      </c>
      <c r="I244" s="41" t="s">
        <v>96</v>
      </c>
    </row>
    <row r="245" spans="2:9" x14ac:dyDescent="0.2">
      <c r="B245" s="39" t="s">
        <v>836</v>
      </c>
      <c r="C245" s="39" t="s">
        <v>176</v>
      </c>
      <c r="D245" s="40" t="s">
        <v>848</v>
      </c>
      <c r="E245" s="42">
        <v>422.96408891642847</v>
      </c>
      <c r="F245" s="42">
        <v>422.96408891642847</v>
      </c>
      <c r="G245" s="40" t="s">
        <v>177</v>
      </c>
      <c r="H245" s="40" t="s">
        <v>88</v>
      </c>
      <c r="I245" s="41" t="s">
        <v>96</v>
      </c>
    </row>
    <row r="246" spans="2:9" x14ac:dyDescent="0.2">
      <c r="B246" s="39" t="s">
        <v>836</v>
      </c>
      <c r="C246" s="39" t="s">
        <v>176</v>
      </c>
      <c r="D246" s="40" t="s">
        <v>848</v>
      </c>
      <c r="E246" s="42">
        <v>424.92999072730913</v>
      </c>
      <c r="F246" s="42">
        <v>424.92999072730913</v>
      </c>
      <c r="G246" s="40" t="s">
        <v>177</v>
      </c>
      <c r="H246" s="40" t="s">
        <v>88</v>
      </c>
      <c r="I246" s="41" t="s">
        <v>96</v>
      </c>
    </row>
    <row r="247" spans="2:9" x14ac:dyDescent="0.2">
      <c r="B247" s="39" t="s">
        <v>836</v>
      </c>
      <c r="C247" s="39" t="s">
        <v>176</v>
      </c>
      <c r="D247" s="40" t="s">
        <v>848</v>
      </c>
      <c r="E247" s="42">
        <v>2881.1124644718357</v>
      </c>
      <c r="F247" s="42">
        <v>2881.1124644718357</v>
      </c>
      <c r="G247" s="40" t="s">
        <v>177</v>
      </c>
      <c r="H247" s="40" t="s">
        <v>88</v>
      </c>
      <c r="I247" s="41" t="s">
        <v>96</v>
      </c>
    </row>
    <row r="248" spans="2:9" x14ac:dyDescent="0.2">
      <c r="B248" s="39" t="s">
        <v>836</v>
      </c>
      <c r="C248" s="39" t="s">
        <v>176</v>
      </c>
      <c r="D248" s="40" t="s">
        <v>848</v>
      </c>
      <c r="E248" s="42">
        <v>587.44948237463859</v>
      </c>
      <c r="F248" s="42">
        <v>587.44948237463859</v>
      </c>
      <c r="G248" s="40" t="s">
        <v>177</v>
      </c>
      <c r="H248" s="40" t="s">
        <v>88</v>
      </c>
      <c r="I248" s="41" t="s">
        <v>96</v>
      </c>
    </row>
    <row r="249" spans="2:9" x14ac:dyDescent="0.2">
      <c r="B249" s="39" t="s">
        <v>836</v>
      </c>
      <c r="C249" s="39" t="s">
        <v>176</v>
      </c>
      <c r="D249" s="40" t="s">
        <v>854</v>
      </c>
      <c r="E249" s="42">
        <v>25.780075851165758</v>
      </c>
      <c r="F249" s="42">
        <v>25.780075851165758</v>
      </c>
      <c r="G249" s="40" t="s">
        <v>177</v>
      </c>
      <c r="H249" s="40" t="s">
        <v>88</v>
      </c>
      <c r="I249" s="41" t="s">
        <v>96</v>
      </c>
    </row>
    <row r="250" spans="2:9" x14ac:dyDescent="0.2">
      <c r="B250" s="39" t="s">
        <v>836</v>
      </c>
      <c r="C250" s="39" t="s">
        <v>176</v>
      </c>
      <c r="D250" s="40" t="s">
        <v>854</v>
      </c>
      <c r="E250" s="42">
        <v>70.719476253652104</v>
      </c>
      <c r="F250" s="42">
        <v>70.719476253652104</v>
      </c>
      <c r="G250" s="40" t="s">
        <v>177</v>
      </c>
      <c r="H250" s="40" t="s">
        <v>88</v>
      </c>
      <c r="I250" s="41" t="s">
        <v>96</v>
      </c>
    </row>
    <row r="251" spans="2:9" x14ac:dyDescent="0.2">
      <c r="B251" s="39" t="s">
        <v>836</v>
      </c>
      <c r="C251" s="39" t="s">
        <v>176</v>
      </c>
      <c r="D251" s="40" t="s">
        <v>854</v>
      </c>
      <c r="E251" s="42">
        <v>82.815452327234084</v>
      </c>
      <c r="F251" s="42">
        <v>82.815452327234084</v>
      </c>
      <c r="G251" s="40" t="s">
        <v>177</v>
      </c>
      <c r="H251" s="40" t="s">
        <v>88</v>
      </c>
      <c r="I251" s="41" t="s">
        <v>96</v>
      </c>
    </row>
    <row r="252" spans="2:9" x14ac:dyDescent="0.2">
      <c r="B252" s="39" t="s">
        <v>836</v>
      </c>
      <c r="C252" s="39" t="s">
        <v>176</v>
      </c>
      <c r="D252" s="40" t="s">
        <v>854</v>
      </c>
      <c r="E252" s="42">
        <v>109.13120781278758</v>
      </c>
      <c r="F252" s="42">
        <v>109.13120781278758</v>
      </c>
      <c r="G252" s="40" t="s">
        <v>177</v>
      </c>
      <c r="H252" s="40" t="s">
        <v>88</v>
      </c>
      <c r="I252" s="41" t="s">
        <v>96</v>
      </c>
    </row>
    <row r="253" spans="2:9" x14ac:dyDescent="0.2">
      <c r="B253" s="39" t="s">
        <v>836</v>
      </c>
      <c r="C253" s="39" t="s">
        <v>176</v>
      </c>
      <c r="D253" s="40" t="s">
        <v>854</v>
      </c>
      <c r="E253" s="42">
        <v>109.63844056536564</v>
      </c>
      <c r="F253" s="42">
        <v>109.63844056536564</v>
      </c>
      <c r="G253" s="40" t="s">
        <v>177</v>
      </c>
      <c r="H253" s="40" t="s">
        <v>88</v>
      </c>
      <c r="I253" s="41" t="s">
        <v>96</v>
      </c>
    </row>
    <row r="254" spans="2:9" x14ac:dyDescent="0.2">
      <c r="B254" s="39" t="s">
        <v>836</v>
      </c>
      <c r="C254" s="39" t="s">
        <v>176</v>
      </c>
      <c r="D254" s="40" t="s">
        <v>854</v>
      </c>
      <c r="E254" s="42">
        <v>151.57095654333008</v>
      </c>
      <c r="F254" s="42">
        <v>151.57095654333008</v>
      </c>
      <c r="G254" s="40" t="s">
        <v>177</v>
      </c>
      <c r="H254" s="40" t="s">
        <v>88</v>
      </c>
      <c r="I254" s="41" t="s">
        <v>96</v>
      </c>
    </row>
    <row r="255" spans="2:9" x14ac:dyDescent="0.2">
      <c r="B255" s="39" t="s">
        <v>836</v>
      </c>
      <c r="C255" s="39" t="s">
        <v>176</v>
      </c>
      <c r="D255" s="40" t="s">
        <v>854</v>
      </c>
      <c r="E255" s="42">
        <v>743.36</v>
      </c>
      <c r="F255" s="42">
        <v>743.36</v>
      </c>
      <c r="G255" s="40" t="s">
        <v>177</v>
      </c>
      <c r="H255" s="40" t="s">
        <v>88</v>
      </c>
      <c r="I255" s="41" t="s">
        <v>96</v>
      </c>
    </row>
    <row r="256" spans="2:9" x14ac:dyDescent="0.2">
      <c r="B256" s="39" t="s">
        <v>836</v>
      </c>
      <c r="C256" s="39" t="s">
        <v>176</v>
      </c>
      <c r="D256" s="40" t="s">
        <v>854</v>
      </c>
      <c r="E256" s="42">
        <v>5.498885695115459</v>
      </c>
      <c r="F256" s="42">
        <v>5.498885695115459</v>
      </c>
      <c r="G256" s="40" t="s">
        <v>177</v>
      </c>
      <c r="H256" s="40" t="s">
        <v>88</v>
      </c>
      <c r="I256" s="41" t="s">
        <v>178</v>
      </c>
    </row>
    <row r="257" spans="2:9" x14ac:dyDescent="0.2">
      <c r="B257" s="39" t="s">
        <v>836</v>
      </c>
      <c r="C257" s="39" t="s">
        <v>176</v>
      </c>
      <c r="D257" s="40" t="s">
        <v>854</v>
      </c>
      <c r="E257" s="42">
        <v>15.084451984639141</v>
      </c>
      <c r="F257" s="42">
        <v>15.084451984639141</v>
      </c>
      <c r="G257" s="40" t="s">
        <v>177</v>
      </c>
      <c r="H257" s="40" t="s">
        <v>88</v>
      </c>
      <c r="I257" s="41" t="s">
        <v>178</v>
      </c>
    </row>
    <row r="258" spans="2:9" x14ac:dyDescent="0.2">
      <c r="B258" s="39" t="s">
        <v>836</v>
      </c>
      <c r="C258" s="39" t="s">
        <v>176</v>
      </c>
      <c r="D258" s="40" t="s">
        <v>854</v>
      </c>
      <c r="E258" s="42">
        <v>17.664521577276552</v>
      </c>
      <c r="F258" s="42">
        <v>17.664521577276552</v>
      </c>
      <c r="G258" s="40" t="s">
        <v>177</v>
      </c>
      <c r="H258" s="40" t="s">
        <v>88</v>
      </c>
      <c r="I258" s="41" t="s">
        <v>178</v>
      </c>
    </row>
    <row r="259" spans="2:9" x14ac:dyDescent="0.2">
      <c r="B259" s="39" t="s">
        <v>836</v>
      </c>
      <c r="C259" s="39" t="s">
        <v>176</v>
      </c>
      <c r="D259" s="40" t="s">
        <v>854</v>
      </c>
      <c r="E259" s="42">
        <v>23.277667645235958</v>
      </c>
      <c r="F259" s="42">
        <v>23.277667645235958</v>
      </c>
      <c r="G259" s="40" t="s">
        <v>177</v>
      </c>
      <c r="H259" s="40" t="s">
        <v>88</v>
      </c>
      <c r="I259" s="41" t="s">
        <v>178</v>
      </c>
    </row>
    <row r="260" spans="2:9" x14ac:dyDescent="0.2">
      <c r="B260" s="39" t="s">
        <v>836</v>
      </c>
      <c r="C260" s="39" t="s">
        <v>176</v>
      </c>
      <c r="D260" s="40" t="s">
        <v>854</v>
      </c>
      <c r="E260" s="42">
        <v>23.385860303137676</v>
      </c>
      <c r="F260" s="42">
        <v>23.385860303137676</v>
      </c>
      <c r="G260" s="40" t="s">
        <v>177</v>
      </c>
      <c r="H260" s="40" t="s">
        <v>88</v>
      </c>
      <c r="I260" s="41" t="s">
        <v>178</v>
      </c>
    </row>
    <row r="261" spans="2:9" x14ac:dyDescent="0.2">
      <c r="B261" s="39" t="s">
        <v>836</v>
      </c>
      <c r="C261" s="39" t="s">
        <v>176</v>
      </c>
      <c r="D261" s="40" t="s">
        <v>854</v>
      </c>
      <c r="E261" s="42">
        <v>32.330058667899365</v>
      </c>
      <c r="F261" s="42">
        <v>32.330058667899365</v>
      </c>
      <c r="G261" s="40" t="s">
        <v>177</v>
      </c>
      <c r="H261" s="40" t="s">
        <v>88</v>
      </c>
      <c r="I261" s="41" t="s">
        <v>178</v>
      </c>
    </row>
    <row r="262" spans="2:9" x14ac:dyDescent="0.2">
      <c r="B262" s="39" t="s">
        <v>836</v>
      </c>
      <c r="C262" s="39" t="s">
        <v>176</v>
      </c>
      <c r="D262" s="40" t="s">
        <v>854</v>
      </c>
      <c r="E262" s="42">
        <v>158.5609278753054</v>
      </c>
      <c r="F262" s="42">
        <v>158.5609278753054</v>
      </c>
      <c r="G262" s="40" t="s">
        <v>177</v>
      </c>
      <c r="H262" s="40" t="s">
        <v>88</v>
      </c>
      <c r="I262" s="41" t="s">
        <v>178</v>
      </c>
    </row>
    <row r="263" spans="2:9" x14ac:dyDescent="0.2">
      <c r="B263" s="39" t="s">
        <v>836</v>
      </c>
      <c r="C263" s="39" t="s">
        <v>39</v>
      </c>
      <c r="D263" s="40" t="s">
        <v>848</v>
      </c>
      <c r="E263" s="42">
        <v>767.33133731687997</v>
      </c>
      <c r="F263" s="42">
        <v>767.33133731687997</v>
      </c>
      <c r="G263" s="40" t="s">
        <v>177</v>
      </c>
      <c r="H263" s="40" t="s">
        <v>41</v>
      </c>
      <c r="I263" s="41" t="s">
        <v>42</v>
      </c>
    </row>
    <row r="264" spans="2:9" x14ac:dyDescent="0.2">
      <c r="B264" s="39" t="s">
        <v>836</v>
      </c>
      <c r="C264" s="39" t="s">
        <v>43</v>
      </c>
      <c r="D264" s="40" t="s">
        <v>848</v>
      </c>
      <c r="E264" s="42">
        <v>368.99322919444563</v>
      </c>
      <c r="F264" s="42">
        <v>368.99322919444563</v>
      </c>
      <c r="G264" s="40" t="s">
        <v>177</v>
      </c>
      <c r="H264" s="40" t="s">
        <v>41</v>
      </c>
      <c r="I264" s="41" t="s">
        <v>44</v>
      </c>
    </row>
    <row r="265" spans="2:9" x14ac:dyDescent="0.2">
      <c r="B265" s="45" t="s">
        <v>835</v>
      </c>
      <c r="C265" s="45" t="s">
        <v>87</v>
      </c>
      <c r="D265" s="46" t="s">
        <v>854</v>
      </c>
      <c r="E265" s="47">
        <v>58000</v>
      </c>
      <c r="F265" s="47">
        <v>15375.800852853605</v>
      </c>
      <c r="G265" s="46" t="s">
        <v>179</v>
      </c>
      <c r="H265" s="46" t="s">
        <v>88</v>
      </c>
      <c r="I265" s="48" t="s">
        <v>89</v>
      </c>
    </row>
    <row r="266" spans="2:9" x14ac:dyDescent="0.2">
      <c r="B266" s="45" t="s">
        <v>835</v>
      </c>
      <c r="C266" s="45" t="s">
        <v>59</v>
      </c>
      <c r="D266" s="46" t="s">
        <v>854</v>
      </c>
      <c r="E266" s="47">
        <v>320</v>
      </c>
      <c r="F266" s="47">
        <v>320</v>
      </c>
      <c r="G266" s="46" t="s">
        <v>179</v>
      </c>
      <c r="H266" s="46" t="s">
        <v>88</v>
      </c>
      <c r="I266" s="48" t="s">
        <v>180</v>
      </c>
    </row>
    <row r="267" spans="2:9" x14ac:dyDescent="0.2">
      <c r="B267" s="45" t="s">
        <v>835</v>
      </c>
      <c r="C267" s="45" t="s">
        <v>183</v>
      </c>
      <c r="D267" s="46" t="s">
        <v>854</v>
      </c>
      <c r="E267" s="47">
        <v>405.1823</v>
      </c>
      <c r="F267" s="47">
        <v>405.1823</v>
      </c>
      <c r="G267" s="46" t="s">
        <v>179</v>
      </c>
      <c r="H267" s="46" t="s">
        <v>88</v>
      </c>
      <c r="I267" s="48" t="s">
        <v>184</v>
      </c>
    </row>
    <row r="268" spans="2:9" x14ac:dyDescent="0.2">
      <c r="B268" s="45" t="s">
        <v>835</v>
      </c>
      <c r="C268" s="45" t="s">
        <v>181</v>
      </c>
      <c r="D268" s="46" t="s">
        <v>854</v>
      </c>
      <c r="E268" s="47">
        <v>1615</v>
      </c>
      <c r="F268" s="47">
        <v>1615</v>
      </c>
      <c r="G268" s="46" t="s">
        <v>179</v>
      </c>
      <c r="H268" s="46" t="s">
        <v>88</v>
      </c>
      <c r="I268" s="48" t="s">
        <v>182</v>
      </c>
    </row>
    <row r="269" spans="2:9" x14ac:dyDescent="0.2">
      <c r="B269" s="39" t="s">
        <v>174</v>
      </c>
      <c r="C269" s="39" t="s">
        <v>174</v>
      </c>
      <c r="D269" s="40" t="s">
        <v>854</v>
      </c>
      <c r="E269" s="42">
        <v>6102.6976999999997</v>
      </c>
      <c r="F269" s="42">
        <v>6102.6976999999997</v>
      </c>
      <c r="G269" s="40" t="s">
        <v>186</v>
      </c>
      <c r="H269" s="40" t="s">
        <v>18</v>
      </c>
      <c r="I269" s="41">
        <v>21071</v>
      </c>
    </row>
    <row r="270" spans="2:9" x14ac:dyDescent="0.2">
      <c r="B270" s="39" t="s">
        <v>174</v>
      </c>
      <c r="C270" s="39" t="s">
        <v>174</v>
      </c>
      <c r="D270" s="40" t="s">
        <v>854</v>
      </c>
      <c r="E270" s="42">
        <v>2316.9639000000002</v>
      </c>
      <c r="F270" s="42">
        <v>2316.9639000000002</v>
      </c>
      <c r="G270" s="40" t="s">
        <v>186</v>
      </c>
      <c r="H270" s="40" t="s">
        <v>21</v>
      </c>
      <c r="I270" s="41">
        <v>14112</v>
      </c>
    </row>
    <row r="271" spans="2:9" x14ac:dyDescent="0.2">
      <c r="B271" s="39" t="s">
        <v>842</v>
      </c>
      <c r="C271" s="39" t="s">
        <v>148</v>
      </c>
      <c r="D271" s="40" t="s">
        <v>854</v>
      </c>
      <c r="E271" s="42">
        <v>5317.9639999999999</v>
      </c>
      <c r="F271" s="42">
        <v>5317.9639999999999</v>
      </c>
      <c r="G271" s="40" t="s">
        <v>186</v>
      </c>
      <c r="H271" s="40" t="s">
        <v>18</v>
      </c>
      <c r="I271" s="41" t="s">
        <v>189</v>
      </c>
    </row>
    <row r="272" spans="2:9" x14ac:dyDescent="0.2">
      <c r="B272" s="39" t="s">
        <v>842</v>
      </c>
      <c r="C272" s="39" t="s">
        <v>148</v>
      </c>
      <c r="D272" s="40" t="s">
        <v>854</v>
      </c>
      <c r="E272" s="42">
        <v>5321.0214999999998</v>
      </c>
      <c r="F272" s="42">
        <v>5321.0214999999998</v>
      </c>
      <c r="G272" s="40" t="s">
        <v>186</v>
      </c>
      <c r="H272" s="40" t="s">
        <v>18</v>
      </c>
      <c r="I272" s="41" t="s">
        <v>188</v>
      </c>
    </row>
    <row r="273" spans="2:9" x14ac:dyDescent="0.2">
      <c r="B273" s="39" t="s">
        <v>835</v>
      </c>
      <c r="C273" s="39" t="s">
        <v>458</v>
      </c>
      <c r="D273" s="40" t="s">
        <v>848</v>
      </c>
      <c r="E273" s="42">
        <v>46.553899999999999</v>
      </c>
      <c r="F273" s="42">
        <v>46.553899999999999</v>
      </c>
      <c r="G273" s="40" t="s">
        <v>186</v>
      </c>
      <c r="H273" s="40" t="s">
        <v>88</v>
      </c>
      <c r="I273" s="41" t="s">
        <v>459</v>
      </c>
    </row>
    <row r="274" spans="2:9" x14ac:dyDescent="0.2">
      <c r="B274" s="39" t="s">
        <v>835</v>
      </c>
      <c r="C274" s="39" t="s">
        <v>87</v>
      </c>
      <c r="D274" s="40" t="s">
        <v>848</v>
      </c>
      <c r="E274" s="42">
        <v>38364.639600000002</v>
      </c>
      <c r="F274" s="42">
        <v>38364.639600000002</v>
      </c>
      <c r="G274" s="40" t="s">
        <v>186</v>
      </c>
      <c r="H274" s="40" t="s">
        <v>88</v>
      </c>
      <c r="I274" s="41" t="s">
        <v>90</v>
      </c>
    </row>
    <row r="275" spans="2:9" x14ac:dyDescent="0.2">
      <c r="B275" s="39" t="s">
        <v>835</v>
      </c>
      <c r="C275" s="39" t="s">
        <v>470</v>
      </c>
      <c r="D275" s="40" t="s">
        <v>848</v>
      </c>
      <c r="E275" s="42">
        <v>428.70400000000001</v>
      </c>
      <c r="F275" s="42">
        <v>428.70400000000001</v>
      </c>
      <c r="G275" s="40" t="s">
        <v>186</v>
      </c>
      <c r="H275" s="40" t="s">
        <v>88</v>
      </c>
      <c r="I275" s="41" t="s">
        <v>471</v>
      </c>
    </row>
    <row r="276" spans="2:9" x14ac:dyDescent="0.2">
      <c r="B276" s="39" t="s">
        <v>835</v>
      </c>
      <c r="C276" s="39" t="s">
        <v>195</v>
      </c>
      <c r="D276" s="40" t="s">
        <v>848</v>
      </c>
      <c r="E276" s="42">
        <v>2099.5581999999999</v>
      </c>
      <c r="F276" s="42">
        <v>2099.5581999999999</v>
      </c>
      <c r="G276" s="40" t="s">
        <v>186</v>
      </c>
      <c r="H276" s="40" t="s">
        <v>142</v>
      </c>
      <c r="I276" s="41" t="s">
        <v>196</v>
      </c>
    </row>
    <row r="277" spans="2:9" x14ac:dyDescent="0.2">
      <c r="B277" s="39" t="s">
        <v>835</v>
      </c>
      <c r="C277" s="39" t="s">
        <v>195</v>
      </c>
      <c r="D277" s="40" t="s">
        <v>854</v>
      </c>
      <c r="E277" s="42">
        <v>700.44179999999994</v>
      </c>
      <c r="F277" s="42">
        <v>700.44179999999994</v>
      </c>
      <c r="G277" s="40" t="s">
        <v>186</v>
      </c>
      <c r="H277" s="40" t="s">
        <v>142</v>
      </c>
      <c r="I277" s="41" t="s">
        <v>196</v>
      </c>
    </row>
    <row r="278" spans="2:9" x14ac:dyDescent="0.2">
      <c r="B278" s="39" t="s">
        <v>835</v>
      </c>
      <c r="C278" s="39" t="s">
        <v>192</v>
      </c>
      <c r="D278" s="40" t="s">
        <v>848</v>
      </c>
      <c r="E278" s="42">
        <v>5411.3516</v>
      </c>
      <c r="F278" s="42">
        <v>5411.3516</v>
      </c>
      <c r="G278" s="40" t="s">
        <v>186</v>
      </c>
      <c r="H278" s="40" t="s">
        <v>142</v>
      </c>
      <c r="I278" s="41" t="s">
        <v>193</v>
      </c>
    </row>
    <row r="279" spans="2:9" x14ac:dyDescent="0.2">
      <c r="B279" s="39" t="s">
        <v>835</v>
      </c>
      <c r="C279" s="39" t="s">
        <v>192</v>
      </c>
      <c r="D279" s="40" t="s">
        <v>854</v>
      </c>
      <c r="E279" s="42">
        <v>1072</v>
      </c>
      <c r="F279" s="42">
        <v>1072</v>
      </c>
      <c r="G279" s="40" t="s">
        <v>186</v>
      </c>
      <c r="H279" s="40" t="s">
        <v>142</v>
      </c>
      <c r="I279" s="41" t="s">
        <v>193</v>
      </c>
    </row>
    <row r="280" spans="2:9" x14ac:dyDescent="0.2">
      <c r="B280" s="39" t="s">
        <v>835</v>
      </c>
      <c r="C280" s="39" t="s">
        <v>372</v>
      </c>
      <c r="D280" s="40" t="s">
        <v>848</v>
      </c>
      <c r="E280" s="42">
        <v>7036.2317999999996</v>
      </c>
      <c r="F280" s="42">
        <v>7036.2317999999996</v>
      </c>
      <c r="G280" s="40" t="s">
        <v>186</v>
      </c>
      <c r="H280" s="40" t="s">
        <v>88</v>
      </c>
      <c r="I280" s="41" t="s">
        <v>447</v>
      </c>
    </row>
    <row r="281" spans="2:9" x14ac:dyDescent="0.2">
      <c r="B281" s="39" t="s">
        <v>835</v>
      </c>
      <c r="C281" s="39" t="s">
        <v>460</v>
      </c>
      <c r="D281" s="40" t="s">
        <v>848</v>
      </c>
      <c r="E281" s="42">
        <v>35.56</v>
      </c>
      <c r="F281" s="42">
        <v>35.56</v>
      </c>
      <c r="G281" s="40" t="s">
        <v>186</v>
      </c>
      <c r="H281" s="40" t="s">
        <v>88</v>
      </c>
      <c r="I281" s="41" t="s">
        <v>461</v>
      </c>
    </row>
    <row r="282" spans="2:9" x14ac:dyDescent="0.2">
      <c r="B282" s="39" t="s">
        <v>835</v>
      </c>
      <c r="C282" s="39" t="s">
        <v>59</v>
      </c>
      <c r="D282" s="40" t="s">
        <v>848</v>
      </c>
      <c r="E282" s="42">
        <v>119.65</v>
      </c>
      <c r="F282" s="42">
        <v>119.65</v>
      </c>
      <c r="G282" s="40" t="s">
        <v>186</v>
      </c>
      <c r="H282" s="40" t="s">
        <v>190</v>
      </c>
      <c r="I282" s="41" t="s">
        <v>191</v>
      </c>
    </row>
    <row r="283" spans="2:9" x14ac:dyDescent="0.2">
      <c r="B283" s="39" t="s">
        <v>835</v>
      </c>
      <c r="C283" s="39" t="s">
        <v>59</v>
      </c>
      <c r="D283" s="40" t="s">
        <v>848</v>
      </c>
      <c r="E283" s="42">
        <v>1196.95</v>
      </c>
      <c r="F283" s="42">
        <v>1196.95</v>
      </c>
      <c r="G283" s="40" t="s">
        <v>186</v>
      </c>
      <c r="H283" s="40" t="s">
        <v>142</v>
      </c>
      <c r="I283" s="41" t="s">
        <v>475</v>
      </c>
    </row>
    <row r="284" spans="2:9" x14ac:dyDescent="0.2">
      <c r="B284" s="39" t="s">
        <v>835</v>
      </c>
      <c r="C284" s="39" t="s">
        <v>59</v>
      </c>
      <c r="D284" s="40" t="s">
        <v>848</v>
      </c>
      <c r="E284" s="42">
        <v>182.94919999999999</v>
      </c>
      <c r="F284" s="42">
        <v>182.94919999999999</v>
      </c>
      <c r="G284" s="40" t="s">
        <v>186</v>
      </c>
      <c r="H284" s="40" t="s">
        <v>142</v>
      </c>
      <c r="I284" s="41">
        <v>10022</v>
      </c>
    </row>
    <row r="285" spans="2:9" x14ac:dyDescent="0.2">
      <c r="B285" s="39" t="s">
        <v>835</v>
      </c>
      <c r="C285" s="39" t="s">
        <v>59</v>
      </c>
      <c r="D285" s="40" t="s">
        <v>848</v>
      </c>
      <c r="E285" s="42">
        <v>894.65639999999996</v>
      </c>
      <c r="F285" s="42">
        <v>894.65639999999996</v>
      </c>
      <c r="G285" s="40" t="s">
        <v>186</v>
      </c>
      <c r="H285" s="40" t="s">
        <v>142</v>
      </c>
      <c r="I285" s="41">
        <v>10025</v>
      </c>
    </row>
    <row r="286" spans="2:9" x14ac:dyDescent="0.2">
      <c r="B286" s="39" t="s">
        <v>835</v>
      </c>
      <c r="C286" s="39" t="s">
        <v>59</v>
      </c>
      <c r="D286" s="40" t="s">
        <v>848</v>
      </c>
      <c r="E286" s="42">
        <v>119.3479</v>
      </c>
      <c r="F286" s="42">
        <v>119.3479</v>
      </c>
      <c r="G286" s="40" t="s">
        <v>186</v>
      </c>
      <c r="H286" s="40" t="s">
        <v>142</v>
      </c>
      <c r="I286" s="41">
        <v>10027</v>
      </c>
    </row>
    <row r="287" spans="2:9" x14ac:dyDescent="0.2">
      <c r="B287" s="39" t="s">
        <v>835</v>
      </c>
      <c r="C287" s="39" t="s">
        <v>59</v>
      </c>
      <c r="D287" s="40" t="s">
        <v>854</v>
      </c>
      <c r="E287" s="42">
        <v>8136.35</v>
      </c>
      <c r="F287" s="42">
        <v>8136.35</v>
      </c>
      <c r="G287" s="40" t="s">
        <v>186</v>
      </c>
      <c r="H287" s="40" t="s">
        <v>190</v>
      </c>
      <c r="I287" s="41" t="s">
        <v>191</v>
      </c>
    </row>
    <row r="288" spans="2:9" x14ac:dyDescent="0.2">
      <c r="B288" s="39" t="s">
        <v>835</v>
      </c>
      <c r="C288" s="39" t="s">
        <v>59</v>
      </c>
      <c r="D288" s="40" t="s">
        <v>854</v>
      </c>
      <c r="E288" s="42">
        <v>137.05000000000001</v>
      </c>
      <c r="F288" s="42">
        <v>137.05000000000001</v>
      </c>
      <c r="G288" s="40" t="s">
        <v>186</v>
      </c>
      <c r="H288" s="40" t="s">
        <v>142</v>
      </c>
      <c r="I288" s="41">
        <v>10022</v>
      </c>
    </row>
    <row r="289" spans="2:18" x14ac:dyDescent="0.2">
      <c r="B289" s="39" t="s">
        <v>835</v>
      </c>
      <c r="C289" s="39" t="s">
        <v>59</v>
      </c>
      <c r="D289" s="40" t="s">
        <v>854</v>
      </c>
      <c r="E289" s="42">
        <v>1055.3399999999999</v>
      </c>
      <c r="F289" s="42">
        <v>1055.3399999999999</v>
      </c>
      <c r="G289" s="40" t="s">
        <v>186</v>
      </c>
      <c r="H289" s="40" t="s">
        <v>142</v>
      </c>
      <c r="I289" s="41">
        <v>10025</v>
      </c>
    </row>
    <row r="290" spans="2:18" x14ac:dyDescent="0.2">
      <c r="B290" s="39" t="s">
        <v>835</v>
      </c>
      <c r="C290" s="39" t="s">
        <v>59</v>
      </c>
      <c r="D290" s="40" t="s">
        <v>854</v>
      </c>
      <c r="E290" s="42">
        <v>110.65</v>
      </c>
      <c r="F290" s="42">
        <v>110.65</v>
      </c>
      <c r="G290" s="40" t="s">
        <v>186</v>
      </c>
      <c r="H290" s="40" t="s">
        <v>142</v>
      </c>
      <c r="I290" s="41">
        <v>10027</v>
      </c>
    </row>
    <row r="291" spans="2:18" x14ac:dyDescent="0.2">
      <c r="B291" s="39" t="s">
        <v>835</v>
      </c>
      <c r="C291" s="39" t="s">
        <v>466</v>
      </c>
      <c r="D291" s="40" t="s">
        <v>848</v>
      </c>
      <c r="E291" s="42">
        <v>149.27250000000001</v>
      </c>
      <c r="F291" s="42">
        <v>149.27250000000001</v>
      </c>
      <c r="G291" s="40" t="s">
        <v>186</v>
      </c>
      <c r="H291" s="40" t="s">
        <v>88</v>
      </c>
      <c r="I291" s="41" t="s">
        <v>467</v>
      </c>
    </row>
    <row r="292" spans="2:18" x14ac:dyDescent="0.2">
      <c r="B292" s="39" t="s">
        <v>835</v>
      </c>
      <c r="C292" s="39" t="s">
        <v>199</v>
      </c>
      <c r="D292" s="40" t="s">
        <v>854</v>
      </c>
      <c r="E292" s="42">
        <v>2680</v>
      </c>
      <c r="F292" s="42">
        <v>2680</v>
      </c>
      <c r="G292" s="40" t="s">
        <v>186</v>
      </c>
      <c r="H292" s="40" t="s">
        <v>142</v>
      </c>
      <c r="I292" s="41" t="s">
        <v>200</v>
      </c>
    </row>
    <row r="293" spans="2:18" x14ac:dyDescent="0.2">
      <c r="B293" s="39" t="s">
        <v>835</v>
      </c>
      <c r="C293" s="39" t="s">
        <v>448</v>
      </c>
      <c r="D293" s="40" t="s">
        <v>848</v>
      </c>
      <c r="E293" s="42">
        <v>1075.4476999999999</v>
      </c>
      <c r="F293" s="42">
        <v>1075.4476999999999</v>
      </c>
      <c r="G293" s="40" t="s">
        <v>186</v>
      </c>
      <c r="H293" s="40" t="s">
        <v>88</v>
      </c>
      <c r="I293" s="41" t="s">
        <v>449</v>
      </c>
    </row>
    <row r="294" spans="2:18" x14ac:dyDescent="0.2">
      <c r="B294" s="39" t="s">
        <v>835</v>
      </c>
      <c r="C294" s="39" t="s">
        <v>163</v>
      </c>
      <c r="D294" s="40" t="s">
        <v>848</v>
      </c>
      <c r="E294" s="42">
        <v>95726.05</v>
      </c>
      <c r="F294" s="42">
        <v>95726.05</v>
      </c>
      <c r="G294" s="40" t="s">
        <v>186</v>
      </c>
      <c r="H294" s="40" t="s">
        <v>88</v>
      </c>
      <c r="I294" s="41" t="s">
        <v>164</v>
      </c>
    </row>
    <row r="295" spans="2:18" s="44" customFormat="1" x14ac:dyDescent="0.2">
      <c r="B295" s="39" t="s">
        <v>835</v>
      </c>
      <c r="C295" s="39" t="s">
        <v>61</v>
      </c>
      <c r="D295" s="40" t="s">
        <v>854</v>
      </c>
      <c r="E295" s="42">
        <v>3861.69</v>
      </c>
      <c r="F295" s="42">
        <v>3861.69</v>
      </c>
      <c r="G295" s="40" t="s">
        <v>186</v>
      </c>
      <c r="H295" s="40" t="s">
        <v>88</v>
      </c>
      <c r="I295" s="41" t="s">
        <v>210</v>
      </c>
      <c r="J295" s="39"/>
      <c r="K295" s="39"/>
      <c r="L295" s="39"/>
      <c r="M295" s="39"/>
      <c r="N295" s="39"/>
      <c r="O295" s="39"/>
      <c r="P295" s="39"/>
      <c r="Q295" s="39"/>
      <c r="R295" s="39"/>
    </row>
    <row r="296" spans="2:18" x14ac:dyDescent="0.2">
      <c r="B296" s="39" t="s">
        <v>835</v>
      </c>
      <c r="C296" s="39" t="s">
        <v>61</v>
      </c>
      <c r="D296" s="40" t="s">
        <v>854</v>
      </c>
      <c r="E296" s="42">
        <v>9441.5</v>
      </c>
      <c r="F296" s="42">
        <v>9441.5</v>
      </c>
      <c r="G296" s="40" t="s">
        <v>186</v>
      </c>
      <c r="H296" s="40" t="s">
        <v>88</v>
      </c>
      <c r="I296" s="41" t="s">
        <v>208</v>
      </c>
    </row>
    <row r="297" spans="2:18" x14ac:dyDescent="0.2">
      <c r="B297" s="39" t="s">
        <v>835</v>
      </c>
      <c r="C297" s="39" t="s">
        <v>61</v>
      </c>
      <c r="D297" s="40" t="s">
        <v>854</v>
      </c>
      <c r="E297" s="42">
        <v>495.44</v>
      </c>
      <c r="F297" s="42">
        <v>495.44</v>
      </c>
      <c r="G297" s="40" t="s">
        <v>186</v>
      </c>
      <c r="H297" s="40" t="s">
        <v>88</v>
      </c>
      <c r="I297" s="41" t="s">
        <v>211</v>
      </c>
    </row>
    <row r="298" spans="2:18" x14ac:dyDescent="0.2">
      <c r="B298" s="39" t="s">
        <v>835</v>
      </c>
      <c r="C298" s="39" t="s">
        <v>61</v>
      </c>
      <c r="D298" s="40" t="s">
        <v>854</v>
      </c>
      <c r="E298" s="42">
        <v>4652.83</v>
      </c>
      <c r="F298" s="42">
        <v>4652.83</v>
      </c>
      <c r="G298" s="40" t="s">
        <v>186</v>
      </c>
      <c r="H298" s="40" t="s">
        <v>88</v>
      </c>
      <c r="I298" s="41" t="s">
        <v>209</v>
      </c>
    </row>
    <row r="299" spans="2:18" x14ac:dyDescent="0.2">
      <c r="B299" s="39" t="s">
        <v>835</v>
      </c>
      <c r="C299" s="39" t="s">
        <v>61</v>
      </c>
      <c r="D299" s="40" t="s">
        <v>854</v>
      </c>
      <c r="E299" s="42">
        <v>5572.68</v>
      </c>
      <c r="F299" s="42">
        <v>5572.68</v>
      </c>
      <c r="G299" s="40" t="s">
        <v>186</v>
      </c>
      <c r="H299" s="40" t="s">
        <v>88</v>
      </c>
      <c r="I299" s="41">
        <v>19084</v>
      </c>
    </row>
    <row r="300" spans="2:18" x14ac:dyDescent="0.2">
      <c r="B300" s="39" t="s">
        <v>835</v>
      </c>
      <c r="C300" s="39" t="s">
        <v>183</v>
      </c>
      <c r="D300" s="40" t="s">
        <v>848</v>
      </c>
      <c r="E300" s="42">
        <v>44.817700000000002</v>
      </c>
      <c r="F300" s="42">
        <v>44.817700000000002</v>
      </c>
      <c r="G300" s="40" t="s">
        <v>186</v>
      </c>
      <c r="H300" s="40" t="s">
        <v>88</v>
      </c>
      <c r="I300" s="41" t="s">
        <v>184</v>
      </c>
    </row>
    <row r="301" spans="2:18" x14ac:dyDescent="0.2">
      <c r="B301" s="39" t="s">
        <v>835</v>
      </c>
      <c r="C301" s="39" t="s">
        <v>462</v>
      </c>
      <c r="D301" s="40" t="s">
        <v>848</v>
      </c>
      <c r="E301" s="42">
        <v>259.5908</v>
      </c>
      <c r="F301" s="42">
        <v>259.5908</v>
      </c>
      <c r="G301" s="40" t="s">
        <v>186</v>
      </c>
      <c r="H301" s="40" t="s">
        <v>88</v>
      </c>
      <c r="I301" s="41" t="s">
        <v>463</v>
      </c>
    </row>
    <row r="302" spans="2:18" x14ac:dyDescent="0.2">
      <c r="B302" s="39" t="s">
        <v>835</v>
      </c>
      <c r="C302" s="39" t="s">
        <v>185</v>
      </c>
      <c r="D302" s="40" t="s">
        <v>854</v>
      </c>
      <c r="E302" s="42">
        <v>14295</v>
      </c>
      <c r="F302" s="42">
        <v>14295</v>
      </c>
      <c r="G302" s="40" t="s">
        <v>186</v>
      </c>
      <c r="H302" s="40" t="s">
        <v>41</v>
      </c>
      <c r="I302" s="41" t="s">
        <v>187</v>
      </c>
    </row>
    <row r="303" spans="2:18" x14ac:dyDescent="0.2">
      <c r="B303" s="39" t="s">
        <v>835</v>
      </c>
      <c r="C303" s="39" t="s">
        <v>445</v>
      </c>
      <c r="D303" s="40" t="s">
        <v>848</v>
      </c>
      <c r="E303" s="42">
        <v>2284</v>
      </c>
      <c r="F303" s="42">
        <v>2284</v>
      </c>
      <c r="G303" s="40" t="s">
        <v>186</v>
      </c>
      <c r="H303" s="40" t="s">
        <v>88</v>
      </c>
      <c r="I303" s="41" t="s">
        <v>446</v>
      </c>
    </row>
    <row r="304" spans="2:18" x14ac:dyDescent="0.2">
      <c r="B304" s="39" t="s">
        <v>835</v>
      </c>
      <c r="C304" s="39" t="s">
        <v>441</v>
      </c>
      <c r="D304" s="40" t="s">
        <v>848</v>
      </c>
      <c r="E304" s="42">
        <v>201.71</v>
      </c>
      <c r="F304" s="42">
        <v>201.71</v>
      </c>
      <c r="G304" s="40" t="s">
        <v>186</v>
      </c>
      <c r="H304" s="40" t="s">
        <v>88</v>
      </c>
      <c r="I304" s="41" t="s">
        <v>442</v>
      </c>
    </row>
    <row r="305" spans="2:9" x14ac:dyDescent="0.2">
      <c r="B305" s="39" t="s">
        <v>835</v>
      </c>
      <c r="C305" s="39" t="s">
        <v>91</v>
      </c>
      <c r="D305" s="40" t="s">
        <v>848</v>
      </c>
      <c r="E305" s="42">
        <v>1292.9327000000001</v>
      </c>
      <c r="F305" s="42">
        <v>1292.9327000000001</v>
      </c>
      <c r="G305" s="40" t="s">
        <v>186</v>
      </c>
      <c r="H305" s="40" t="s">
        <v>88</v>
      </c>
      <c r="I305" s="41" t="s">
        <v>201</v>
      </c>
    </row>
    <row r="306" spans="2:9" x14ac:dyDescent="0.2">
      <c r="B306" s="39" t="s">
        <v>835</v>
      </c>
      <c r="C306" s="39" t="s">
        <v>91</v>
      </c>
      <c r="D306" s="40" t="s">
        <v>854</v>
      </c>
      <c r="E306" s="42">
        <v>307.07</v>
      </c>
      <c r="F306" s="42">
        <v>307.07</v>
      </c>
      <c r="G306" s="40" t="s">
        <v>186</v>
      </c>
      <c r="H306" s="40" t="s">
        <v>88</v>
      </c>
      <c r="I306" s="41" t="s">
        <v>201</v>
      </c>
    </row>
    <row r="307" spans="2:9" x14ac:dyDescent="0.2">
      <c r="B307" s="39" t="s">
        <v>835</v>
      </c>
      <c r="C307" s="39" t="s">
        <v>438</v>
      </c>
      <c r="D307" s="40" t="s">
        <v>848</v>
      </c>
      <c r="E307" s="42">
        <v>296.90600000000001</v>
      </c>
      <c r="F307" s="42">
        <v>296.90600000000001</v>
      </c>
      <c r="G307" s="40" t="s">
        <v>186</v>
      </c>
      <c r="H307" s="40" t="s">
        <v>142</v>
      </c>
      <c r="I307" s="41" t="s">
        <v>439</v>
      </c>
    </row>
    <row r="308" spans="2:9" x14ac:dyDescent="0.2">
      <c r="B308" s="39" t="s">
        <v>835</v>
      </c>
      <c r="C308" s="39" t="s">
        <v>456</v>
      </c>
      <c r="D308" s="40" t="s">
        <v>848</v>
      </c>
      <c r="E308" s="42">
        <v>70.989000000000004</v>
      </c>
      <c r="F308" s="42">
        <v>70.989000000000004</v>
      </c>
      <c r="G308" s="40" t="s">
        <v>186</v>
      </c>
      <c r="H308" s="40" t="s">
        <v>88</v>
      </c>
      <c r="I308" s="41" t="s">
        <v>457</v>
      </c>
    </row>
    <row r="309" spans="2:9" x14ac:dyDescent="0.2">
      <c r="B309" s="39" t="s">
        <v>835</v>
      </c>
      <c r="C309" s="39" t="s">
        <v>454</v>
      </c>
      <c r="D309" s="40" t="s">
        <v>848</v>
      </c>
      <c r="E309" s="42">
        <v>3513.9063999999998</v>
      </c>
      <c r="F309" s="42">
        <v>3513.9063999999998</v>
      </c>
      <c r="G309" s="40" t="s">
        <v>186</v>
      </c>
      <c r="H309" s="40" t="s">
        <v>88</v>
      </c>
      <c r="I309" s="41" t="s">
        <v>455</v>
      </c>
    </row>
    <row r="310" spans="2:9" x14ac:dyDescent="0.2">
      <c r="B310" s="39" t="s">
        <v>835</v>
      </c>
      <c r="C310" s="39" t="s">
        <v>440</v>
      </c>
      <c r="D310" s="40" t="s">
        <v>848</v>
      </c>
      <c r="E310" s="42">
        <v>981.5</v>
      </c>
      <c r="F310" s="42">
        <v>981.5</v>
      </c>
      <c r="G310" s="40" t="s">
        <v>186</v>
      </c>
      <c r="H310" s="40" t="s">
        <v>142</v>
      </c>
      <c r="I310" s="41" t="s">
        <v>198</v>
      </c>
    </row>
    <row r="311" spans="2:9" x14ac:dyDescent="0.2">
      <c r="B311" s="39" t="s">
        <v>835</v>
      </c>
      <c r="C311" s="39" t="s">
        <v>197</v>
      </c>
      <c r="D311" s="40" t="s">
        <v>854</v>
      </c>
      <c r="E311" s="42">
        <v>618</v>
      </c>
      <c r="F311" s="42">
        <v>618</v>
      </c>
      <c r="G311" s="40" t="s">
        <v>186</v>
      </c>
      <c r="H311" s="40" t="s">
        <v>142</v>
      </c>
      <c r="I311" s="41" t="s">
        <v>198</v>
      </c>
    </row>
    <row r="312" spans="2:9" x14ac:dyDescent="0.2">
      <c r="B312" s="39" t="s">
        <v>835</v>
      </c>
      <c r="C312" s="39" t="s">
        <v>46</v>
      </c>
      <c r="D312" s="40" t="s">
        <v>854</v>
      </c>
      <c r="E312" s="42">
        <v>41152</v>
      </c>
      <c r="F312" s="42">
        <v>41152</v>
      </c>
      <c r="G312" s="40" t="s">
        <v>186</v>
      </c>
      <c r="H312" s="40" t="s">
        <v>142</v>
      </c>
      <c r="I312" s="41" t="s">
        <v>194</v>
      </c>
    </row>
    <row r="313" spans="2:9" x14ac:dyDescent="0.2">
      <c r="B313" s="39" t="s">
        <v>835</v>
      </c>
      <c r="C313" s="39" t="s">
        <v>46</v>
      </c>
      <c r="D313" s="40" t="s">
        <v>854</v>
      </c>
      <c r="E313" s="42">
        <v>214196</v>
      </c>
      <c r="F313" s="42">
        <v>48781.56849999995</v>
      </c>
      <c r="G313" s="40" t="s">
        <v>186</v>
      </c>
      <c r="H313" s="40" t="s">
        <v>88</v>
      </c>
      <c r="I313" s="41" t="s">
        <v>212</v>
      </c>
    </row>
    <row r="314" spans="2:9" x14ac:dyDescent="0.2">
      <c r="B314" s="39" t="s">
        <v>835</v>
      </c>
      <c r="C314" s="39" t="s">
        <v>443</v>
      </c>
      <c r="D314" s="40" t="s">
        <v>848</v>
      </c>
      <c r="E314" s="42">
        <v>325.33999999999997</v>
      </c>
      <c r="F314" s="42">
        <v>325.33999999999997</v>
      </c>
      <c r="G314" s="40" t="s">
        <v>186</v>
      </c>
      <c r="H314" s="40" t="s">
        <v>88</v>
      </c>
      <c r="I314" s="41" t="s">
        <v>444</v>
      </c>
    </row>
    <row r="315" spans="2:9" x14ac:dyDescent="0.2">
      <c r="B315" s="39" t="s">
        <v>835</v>
      </c>
      <c r="C315" s="39" t="s">
        <v>452</v>
      </c>
      <c r="D315" s="40" t="s">
        <v>848</v>
      </c>
      <c r="E315" s="42">
        <v>5.1363000000000003</v>
      </c>
      <c r="F315" s="42">
        <v>5.1363000000000003</v>
      </c>
      <c r="G315" s="40" t="s">
        <v>186</v>
      </c>
      <c r="H315" s="40" t="s">
        <v>88</v>
      </c>
      <c r="I315" s="41" t="s">
        <v>453</v>
      </c>
    </row>
    <row r="316" spans="2:9" x14ac:dyDescent="0.2">
      <c r="B316" s="39" t="s">
        <v>835</v>
      </c>
      <c r="C316" s="39" t="s">
        <v>181</v>
      </c>
      <c r="D316" s="40" t="s">
        <v>848</v>
      </c>
      <c r="E316" s="42">
        <v>7803.43</v>
      </c>
      <c r="F316" s="42">
        <v>7803.43</v>
      </c>
      <c r="G316" s="40" t="s">
        <v>186</v>
      </c>
      <c r="H316" s="40" t="s">
        <v>88</v>
      </c>
      <c r="I316" s="41" t="s">
        <v>182</v>
      </c>
    </row>
    <row r="317" spans="2:9" x14ac:dyDescent="0.2">
      <c r="B317" s="39" t="s">
        <v>835</v>
      </c>
      <c r="C317" s="39" t="s">
        <v>450</v>
      </c>
      <c r="D317" s="40" t="s">
        <v>848</v>
      </c>
      <c r="E317" s="42">
        <v>433.77159999999998</v>
      </c>
      <c r="F317" s="42">
        <v>433.77159999999998</v>
      </c>
      <c r="G317" s="40" t="s">
        <v>186</v>
      </c>
      <c r="H317" s="40" t="s">
        <v>88</v>
      </c>
      <c r="I317" s="41" t="s">
        <v>451</v>
      </c>
    </row>
    <row r="318" spans="2:9" x14ac:dyDescent="0.2">
      <c r="B318" s="39" t="s">
        <v>835</v>
      </c>
      <c r="C318" s="39" t="s">
        <v>464</v>
      </c>
      <c r="D318" s="40" t="s">
        <v>848</v>
      </c>
      <c r="E318" s="42">
        <v>860.95439999999996</v>
      </c>
      <c r="F318" s="42">
        <v>860.95439999999996</v>
      </c>
      <c r="G318" s="40" t="s">
        <v>186</v>
      </c>
      <c r="H318" s="40" t="s">
        <v>88</v>
      </c>
      <c r="I318" s="41" t="s">
        <v>465</v>
      </c>
    </row>
    <row r="319" spans="2:9" x14ac:dyDescent="0.2">
      <c r="B319" s="39" t="s">
        <v>835</v>
      </c>
      <c r="C319" s="39" t="s">
        <v>468</v>
      </c>
      <c r="D319" s="40" t="s">
        <v>848</v>
      </c>
      <c r="E319" s="42">
        <v>329.28410000000002</v>
      </c>
      <c r="F319" s="42">
        <v>329.28410000000002</v>
      </c>
      <c r="G319" s="40" t="s">
        <v>186</v>
      </c>
      <c r="H319" s="40" t="s">
        <v>88</v>
      </c>
      <c r="I319" s="41" t="s">
        <v>469</v>
      </c>
    </row>
    <row r="320" spans="2:9" x14ac:dyDescent="0.2">
      <c r="B320" s="39" t="s">
        <v>835</v>
      </c>
      <c r="C320" s="39" t="s">
        <v>202</v>
      </c>
      <c r="D320" s="40" t="s">
        <v>854</v>
      </c>
      <c r="E320" s="42">
        <v>3561</v>
      </c>
      <c r="F320" s="42">
        <v>3561</v>
      </c>
      <c r="G320" s="40" t="s">
        <v>186</v>
      </c>
      <c r="H320" s="40" t="s">
        <v>88</v>
      </c>
      <c r="I320" s="41" t="s">
        <v>203</v>
      </c>
    </row>
    <row r="321" spans="2:9" x14ac:dyDescent="0.2">
      <c r="B321" s="39" t="s">
        <v>835</v>
      </c>
      <c r="C321" s="39" t="s">
        <v>204</v>
      </c>
      <c r="D321" s="40" t="s">
        <v>854</v>
      </c>
      <c r="E321" s="42">
        <v>2567</v>
      </c>
      <c r="F321" s="42">
        <v>2567</v>
      </c>
      <c r="G321" s="40" t="s">
        <v>186</v>
      </c>
      <c r="H321" s="40" t="s">
        <v>88</v>
      </c>
      <c r="I321" s="41">
        <v>19093</v>
      </c>
    </row>
    <row r="322" spans="2:9" x14ac:dyDescent="0.2">
      <c r="B322" s="39" t="s">
        <v>835</v>
      </c>
      <c r="C322" s="39" t="s">
        <v>204</v>
      </c>
      <c r="D322" s="40" t="s">
        <v>854</v>
      </c>
      <c r="E322" s="42">
        <v>1460</v>
      </c>
      <c r="F322" s="42">
        <v>1460</v>
      </c>
      <c r="G322" s="40" t="s">
        <v>186</v>
      </c>
      <c r="H322" s="40" t="s">
        <v>88</v>
      </c>
      <c r="I322" s="41">
        <v>19087</v>
      </c>
    </row>
    <row r="323" spans="2:9" x14ac:dyDescent="0.2">
      <c r="B323" s="39" t="s">
        <v>835</v>
      </c>
      <c r="C323" s="39" t="s">
        <v>204</v>
      </c>
      <c r="D323" s="40" t="s">
        <v>854</v>
      </c>
      <c r="E323" s="42">
        <v>2740</v>
      </c>
      <c r="F323" s="42">
        <v>2740</v>
      </c>
      <c r="G323" s="40" t="s">
        <v>186</v>
      </c>
      <c r="H323" s="40" t="s">
        <v>88</v>
      </c>
      <c r="I323" s="41" t="s">
        <v>205</v>
      </c>
    </row>
    <row r="324" spans="2:9" x14ac:dyDescent="0.2">
      <c r="B324" s="39" t="s">
        <v>835</v>
      </c>
      <c r="C324" s="39" t="s">
        <v>206</v>
      </c>
      <c r="D324" s="40" t="s">
        <v>854</v>
      </c>
      <c r="E324" s="42">
        <v>564.63</v>
      </c>
      <c r="F324" s="42">
        <v>564.63</v>
      </c>
      <c r="G324" s="40" t="s">
        <v>186</v>
      </c>
      <c r="H324" s="40" t="s">
        <v>88</v>
      </c>
      <c r="I324" s="41" t="s">
        <v>207</v>
      </c>
    </row>
    <row r="325" spans="2:9" x14ac:dyDescent="0.2">
      <c r="B325" s="39" t="s">
        <v>835</v>
      </c>
      <c r="C325" s="39" t="s">
        <v>436</v>
      </c>
      <c r="D325" s="40" t="s">
        <v>848</v>
      </c>
      <c r="E325" s="42">
        <v>422.91570000000002</v>
      </c>
      <c r="F325" s="42">
        <v>422.91570000000002</v>
      </c>
      <c r="G325" s="40" t="s">
        <v>186</v>
      </c>
      <c r="H325" s="40" t="s">
        <v>142</v>
      </c>
      <c r="I325" s="41" t="s">
        <v>437</v>
      </c>
    </row>
    <row r="326" spans="2:9" x14ac:dyDescent="0.2">
      <c r="B326" s="39" t="s">
        <v>856</v>
      </c>
      <c r="C326" s="39" t="s">
        <v>472</v>
      </c>
      <c r="D326" s="40" t="s">
        <v>848</v>
      </c>
      <c r="E326" s="42">
        <v>960.62</v>
      </c>
      <c r="F326" s="42">
        <v>960.62</v>
      </c>
      <c r="G326" s="40" t="s">
        <v>186</v>
      </c>
      <c r="H326" s="40" t="s">
        <v>88</v>
      </c>
      <c r="I326" s="41" t="s">
        <v>473</v>
      </c>
    </row>
    <row r="327" spans="2:9" x14ac:dyDescent="0.2">
      <c r="B327" s="39" t="s">
        <v>856</v>
      </c>
      <c r="C327" s="39" t="s">
        <v>472</v>
      </c>
      <c r="D327" s="40" t="s">
        <v>848</v>
      </c>
      <c r="E327" s="42">
        <v>1256.02</v>
      </c>
      <c r="F327" s="42">
        <v>1256.02</v>
      </c>
      <c r="G327" s="40" t="s">
        <v>186</v>
      </c>
      <c r="H327" s="40" t="s">
        <v>18</v>
      </c>
      <c r="I327" s="41" t="s">
        <v>474</v>
      </c>
    </row>
    <row r="328" spans="2:9" x14ac:dyDescent="0.2">
      <c r="B328" s="45" t="s">
        <v>835</v>
      </c>
      <c r="C328" s="45" t="s">
        <v>213</v>
      </c>
      <c r="D328" s="46" t="s">
        <v>854</v>
      </c>
      <c r="E328" s="47">
        <v>202</v>
      </c>
      <c r="F328" s="47">
        <v>202</v>
      </c>
      <c r="G328" s="46" t="s">
        <v>214</v>
      </c>
      <c r="H328" s="46" t="s">
        <v>4</v>
      </c>
      <c r="I328" s="48" t="s">
        <v>215</v>
      </c>
    </row>
    <row r="329" spans="2:9" x14ac:dyDescent="0.2">
      <c r="B329" s="45" t="s">
        <v>835</v>
      </c>
      <c r="C329" s="45" t="s">
        <v>216</v>
      </c>
      <c r="D329" s="46" t="s">
        <v>854</v>
      </c>
      <c r="E329" s="47">
        <v>200</v>
      </c>
      <c r="F329" s="47">
        <v>200</v>
      </c>
      <c r="G329" s="46" t="s">
        <v>214</v>
      </c>
      <c r="H329" s="46" t="s">
        <v>4</v>
      </c>
      <c r="I329" s="48" t="s">
        <v>217</v>
      </c>
    </row>
    <row r="330" spans="2:9" x14ac:dyDescent="0.2">
      <c r="B330" s="45" t="s">
        <v>835</v>
      </c>
      <c r="C330" s="45" t="s">
        <v>59</v>
      </c>
      <c r="D330" s="46" t="s">
        <v>854</v>
      </c>
      <c r="E330" s="47">
        <v>1520</v>
      </c>
      <c r="F330" s="47">
        <v>1520</v>
      </c>
      <c r="G330" s="46" t="s">
        <v>214</v>
      </c>
      <c r="H330" s="46" t="s">
        <v>35</v>
      </c>
      <c r="I330" s="48" t="s">
        <v>224</v>
      </c>
    </row>
    <row r="331" spans="2:9" x14ac:dyDescent="0.2">
      <c r="B331" s="45" t="s">
        <v>835</v>
      </c>
      <c r="C331" s="45" t="s">
        <v>59</v>
      </c>
      <c r="D331" s="46" t="s">
        <v>854</v>
      </c>
      <c r="E331" s="47">
        <v>250</v>
      </c>
      <c r="F331" s="47">
        <v>250</v>
      </c>
      <c r="G331" s="46" t="s">
        <v>214</v>
      </c>
      <c r="H331" s="46" t="s">
        <v>28</v>
      </c>
      <c r="I331" s="48" t="s">
        <v>221</v>
      </c>
    </row>
    <row r="332" spans="2:9" x14ac:dyDescent="0.2">
      <c r="B332" s="45" t="s">
        <v>835</v>
      </c>
      <c r="C332" s="45" t="s">
        <v>13</v>
      </c>
      <c r="D332" s="46" t="s">
        <v>854</v>
      </c>
      <c r="E332" s="47">
        <v>180</v>
      </c>
      <c r="F332" s="47">
        <v>180</v>
      </c>
      <c r="G332" s="46" t="s">
        <v>214</v>
      </c>
      <c r="H332" s="46" t="s">
        <v>11</v>
      </c>
      <c r="I332" s="48" t="s">
        <v>220</v>
      </c>
    </row>
    <row r="333" spans="2:9" x14ac:dyDescent="0.2">
      <c r="B333" s="45" t="s">
        <v>835</v>
      </c>
      <c r="C333" s="45" t="s">
        <v>218</v>
      </c>
      <c r="D333" s="46" t="s">
        <v>854</v>
      </c>
      <c r="E333" s="47">
        <v>954</v>
      </c>
      <c r="F333" s="47">
        <v>954</v>
      </c>
      <c r="G333" s="46" t="s">
        <v>214</v>
      </c>
      <c r="H333" s="46" t="s">
        <v>11</v>
      </c>
      <c r="I333" s="48" t="s">
        <v>219</v>
      </c>
    </row>
    <row r="334" spans="2:9" x14ac:dyDescent="0.2">
      <c r="B334" s="45" t="s">
        <v>835</v>
      </c>
      <c r="C334" s="45" t="s">
        <v>222</v>
      </c>
      <c r="D334" s="46" t="s">
        <v>854</v>
      </c>
      <c r="E334" s="47">
        <v>52800</v>
      </c>
      <c r="F334" s="47">
        <v>4677.2512305783712</v>
      </c>
      <c r="G334" s="46" t="s">
        <v>214</v>
      </c>
      <c r="H334" s="46" t="s">
        <v>28</v>
      </c>
      <c r="I334" s="48" t="s">
        <v>223</v>
      </c>
    </row>
    <row r="335" spans="2:9" x14ac:dyDescent="0.2">
      <c r="B335" s="39" t="s">
        <v>835</v>
      </c>
      <c r="C335" s="39" t="s">
        <v>247</v>
      </c>
      <c r="D335" s="40" t="s">
        <v>854</v>
      </c>
      <c r="E335" s="42">
        <v>52.34</v>
      </c>
      <c r="F335" s="42">
        <v>52.34</v>
      </c>
      <c r="G335" s="40" t="s">
        <v>226</v>
      </c>
      <c r="H335" s="40" t="s">
        <v>11</v>
      </c>
      <c r="I335" s="41" t="s">
        <v>248</v>
      </c>
    </row>
    <row r="336" spans="2:9" x14ac:dyDescent="0.2">
      <c r="B336" s="39" t="s">
        <v>835</v>
      </c>
      <c r="C336" s="39" t="s">
        <v>252</v>
      </c>
      <c r="D336" s="40" t="s">
        <v>854</v>
      </c>
      <c r="E336" s="42">
        <v>0</v>
      </c>
      <c r="F336" s="42" t="s">
        <v>253</v>
      </c>
      <c r="G336" s="40" t="s">
        <v>226</v>
      </c>
      <c r="H336" s="40" t="s">
        <v>11</v>
      </c>
      <c r="I336" s="41" t="s">
        <v>254</v>
      </c>
    </row>
    <row r="337" spans="2:9" x14ac:dyDescent="0.2">
      <c r="B337" s="39" t="s">
        <v>835</v>
      </c>
      <c r="C337" s="39" t="s">
        <v>244</v>
      </c>
      <c r="D337" s="40" t="s">
        <v>854</v>
      </c>
      <c r="E337" s="42">
        <v>93</v>
      </c>
      <c r="F337" s="42">
        <v>93</v>
      </c>
      <c r="G337" s="40" t="s">
        <v>226</v>
      </c>
      <c r="H337" s="40" t="s">
        <v>11</v>
      </c>
      <c r="I337" s="41" t="s">
        <v>245</v>
      </c>
    </row>
    <row r="338" spans="2:9" x14ac:dyDescent="0.2">
      <c r="B338" s="39" t="s">
        <v>835</v>
      </c>
      <c r="C338" s="39" t="s">
        <v>83</v>
      </c>
      <c r="D338" s="40" t="s">
        <v>854</v>
      </c>
      <c r="E338" s="42">
        <v>40</v>
      </c>
      <c r="F338" s="42">
        <v>40</v>
      </c>
      <c r="G338" s="40" t="s">
        <v>226</v>
      </c>
      <c r="H338" s="40" t="s">
        <v>11</v>
      </c>
      <c r="I338" s="41" t="s">
        <v>251</v>
      </c>
    </row>
    <row r="339" spans="2:9" x14ac:dyDescent="0.2">
      <c r="B339" s="39" t="s">
        <v>835</v>
      </c>
      <c r="C339" s="39" t="s">
        <v>240</v>
      </c>
      <c r="D339" s="40" t="s">
        <v>854</v>
      </c>
      <c r="E339" s="42">
        <v>150</v>
      </c>
      <c r="F339" s="42">
        <v>150</v>
      </c>
      <c r="G339" s="40" t="s">
        <v>226</v>
      </c>
      <c r="H339" s="40" t="s">
        <v>11</v>
      </c>
      <c r="I339" s="41" t="s">
        <v>241</v>
      </c>
    </row>
    <row r="340" spans="2:9" x14ac:dyDescent="0.2">
      <c r="B340" s="39" t="s">
        <v>835</v>
      </c>
      <c r="C340" s="39" t="s">
        <v>246</v>
      </c>
      <c r="D340" s="40" t="s">
        <v>854</v>
      </c>
      <c r="E340" s="42">
        <v>60</v>
      </c>
      <c r="F340" s="42">
        <v>60</v>
      </c>
      <c r="G340" s="40" t="s">
        <v>226</v>
      </c>
      <c r="H340" s="40" t="s">
        <v>11</v>
      </c>
      <c r="I340" s="41" t="s">
        <v>22</v>
      </c>
    </row>
    <row r="341" spans="2:9" x14ac:dyDescent="0.2">
      <c r="B341" s="39" t="s">
        <v>835</v>
      </c>
      <c r="C341" s="39" t="s">
        <v>228</v>
      </c>
      <c r="D341" s="40" t="s">
        <v>854</v>
      </c>
      <c r="E341" s="42">
        <v>70.83</v>
      </c>
      <c r="F341" s="42">
        <v>70.83</v>
      </c>
      <c r="G341" s="40" t="s">
        <v>226</v>
      </c>
      <c r="H341" s="40" t="s">
        <v>4</v>
      </c>
      <c r="I341" s="41" t="s">
        <v>229</v>
      </c>
    </row>
    <row r="342" spans="2:9" x14ac:dyDescent="0.2">
      <c r="B342" s="39" t="s">
        <v>835</v>
      </c>
      <c r="C342" s="39" t="s">
        <v>59</v>
      </c>
      <c r="D342" s="40" t="s">
        <v>854</v>
      </c>
      <c r="E342" s="42">
        <v>1000</v>
      </c>
      <c r="F342" s="42">
        <v>1000</v>
      </c>
      <c r="G342" s="40" t="s">
        <v>226</v>
      </c>
      <c r="H342" s="40" t="s">
        <v>4</v>
      </c>
      <c r="I342" s="41" t="s">
        <v>236</v>
      </c>
    </row>
    <row r="343" spans="2:9" x14ac:dyDescent="0.2">
      <c r="B343" s="39" t="s">
        <v>835</v>
      </c>
      <c r="C343" s="39" t="s">
        <v>232</v>
      </c>
      <c r="D343" s="40" t="s">
        <v>854</v>
      </c>
      <c r="E343" s="42">
        <v>45</v>
      </c>
      <c r="F343" s="42">
        <v>45</v>
      </c>
      <c r="G343" s="40" t="s">
        <v>226</v>
      </c>
      <c r="H343" s="40" t="s">
        <v>4</v>
      </c>
      <c r="I343" s="41" t="s">
        <v>233</v>
      </c>
    </row>
    <row r="344" spans="2:9" x14ac:dyDescent="0.2">
      <c r="B344" s="39" t="s">
        <v>835</v>
      </c>
      <c r="C344" s="39" t="s">
        <v>242</v>
      </c>
      <c r="D344" s="40" t="s">
        <v>854</v>
      </c>
      <c r="E344" s="42">
        <v>134</v>
      </c>
      <c r="F344" s="42">
        <v>134</v>
      </c>
      <c r="G344" s="40" t="s">
        <v>226</v>
      </c>
      <c r="H344" s="40" t="s">
        <v>11</v>
      </c>
      <c r="I344" s="41" t="s">
        <v>243</v>
      </c>
    </row>
    <row r="345" spans="2:9" x14ac:dyDescent="0.2">
      <c r="B345" s="39" t="s">
        <v>835</v>
      </c>
      <c r="C345" s="39" t="s">
        <v>249</v>
      </c>
      <c r="D345" s="40" t="s">
        <v>854</v>
      </c>
      <c r="E345" s="42">
        <v>48.761000000000003</v>
      </c>
      <c r="F345" s="42">
        <v>48.761000000000003</v>
      </c>
      <c r="G345" s="40" t="s">
        <v>226</v>
      </c>
      <c r="H345" s="40" t="s">
        <v>11</v>
      </c>
      <c r="I345" s="41" t="s">
        <v>250</v>
      </c>
    </row>
    <row r="346" spans="2:9" x14ac:dyDescent="0.2">
      <c r="B346" s="39" t="s">
        <v>835</v>
      </c>
      <c r="C346" s="39" t="s">
        <v>234</v>
      </c>
      <c r="D346" s="40" t="s">
        <v>854</v>
      </c>
      <c r="E346" s="42">
        <v>17</v>
      </c>
      <c r="F346" s="42">
        <v>17</v>
      </c>
      <c r="G346" s="40" t="s">
        <v>226</v>
      </c>
      <c r="H346" s="40" t="s">
        <v>4</v>
      </c>
      <c r="I346" s="41" t="s">
        <v>235</v>
      </c>
    </row>
    <row r="347" spans="2:9" x14ac:dyDescent="0.2">
      <c r="B347" s="39" t="s">
        <v>835</v>
      </c>
      <c r="C347" s="39" t="s">
        <v>13</v>
      </c>
      <c r="D347" s="40" t="s">
        <v>854</v>
      </c>
      <c r="E347" s="42">
        <v>3800</v>
      </c>
      <c r="F347" s="42">
        <v>3800</v>
      </c>
      <c r="G347" s="40" t="s">
        <v>226</v>
      </c>
      <c r="H347" s="40" t="s">
        <v>11</v>
      </c>
      <c r="I347" s="41" t="s">
        <v>237</v>
      </c>
    </row>
    <row r="348" spans="2:9" x14ac:dyDescent="0.2">
      <c r="B348" s="39" t="s">
        <v>835</v>
      </c>
      <c r="C348" s="39" t="s">
        <v>230</v>
      </c>
      <c r="D348" s="40" t="s">
        <v>854</v>
      </c>
      <c r="E348" s="42">
        <v>47.424399999999999</v>
      </c>
      <c r="F348" s="42">
        <v>47.424399999999999</v>
      </c>
      <c r="G348" s="40" t="s">
        <v>226</v>
      </c>
      <c r="H348" s="40" t="s">
        <v>4</v>
      </c>
      <c r="I348" s="41" t="s">
        <v>231</v>
      </c>
    </row>
    <row r="349" spans="2:9" x14ac:dyDescent="0.2">
      <c r="B349" s="39" t="s">
        <v>835</v>
      </c>
      <c r="C349" s="39" t="s">
        <v>225</v>
      </c>
      <c r="D349" s="40" t="s">
        <v>854</v>
      </c>
      <c r="E349" s="42">
        <v>183.3321</v>
      </c>
      <c r="F349" s="42">
        <v>183.3321</v>
      </c>
      <c r="G349" s="40" t="s">
        <v>226</v>
      </c>
      <c r="H349" s="40" t="s">
        <v>4</v>
      </c>
      <c r="I349" s="41" t="s">
        <v>227</v>
      </c>
    </row>
    <row r="350" spans="2:9" x14ac:dyDescent="0.2">
      <c r="B350" s="39" t="s">
        <v>835</v>
      </c>
      <c r="C350" s="39" t="s">
        <v>255</v>
      </c>
      <c r="D350" s="40" t="s">
        <v>854</v>
      </c>
      <c r="E350" s="42">
        <v>392.51909999999998</v>
      </c>
      <c r="F350" s="42">
        <v>392.51909999999998</v>
      </c>
      <c r="G350" s="40" t="s">
        <v>226</v>
      </c>
      <c r="H350" s="40" t="s">
        <v>35</v>
      </c>
      <c r="I350" s="41" t="s">
        <v>256</v>
      </c>
    </row>
    <row r="351" spans="2:9" x14ac:dyDescent="0.2">
      <c r="B351" s="39" t="s">
        <v>835</v>
      </c>
      <c r="C351" s="39" t="s">
        <v>238</v>
      </c>
      <c r="D351" s="40" t="s">
        <v>854</v>
      </c>
      <c r="E351" s="42">
        <v>3060.2721999999999</v>
      </c>
      <c r="F351" s="42">
        <v>3060.2721999999999</v>
      </c>
      <c r="G351" s="40" t="s">
        <v>226</v>
      </c>
      <c r="H351" s="40" t="s">
        <v>11</v>
      </c>
      <c r="I351" s="41" t="s">
        <v>239</v>
      </c>
    </row>
    <row r="352" spans="2:9" x14ac:dyDescent="0.2">
      <c r="B352" s="45" t="s">
        <v>835</v>
      </c>
      <c r="C352" s="45" t="s">
        <v>260</v>
      </c>
      <c r="D352" s="46" t="s">
        <v>854</v>
      </c>
      <c r="E352" s="47">
        <v>916.44330000000002</v>
      </c>
      <c r="F352" s="47">
        <v>916.44330000000002</v>
      </c>
      <c r="G352" s="46" t="s">
        <v>258</v>
      </c>
      <c r="H352" s="46" t="s">
        <v>88</v>
      </c>
      <c r="I352" s="48" t="s">
        <v>261</v>
      </c>
    </row>
    <row r="353" spans="2:9" x14ac:dyDescent="0.2">
      <c r="B353" s="45" t="s">
        <v>835</v>
      </c>
      <c r="C353" s="45" t="s">
        <v>46</v>
      </c>
      <c r="D353" s="46" t="s">
        <v>854</v>
      </c>
      <c r="E353" s="47">
        <v>214196</v>
      </c>
      <c r="F353" s="47">
        <v>18121.13272603296</v>
      </c>
      <c r="G353" s="46" t="s">
        <v>258</v>
      </c>
      <c r="H353" s="46" t="s">
        <v>88</v>
      </c>
      <c r="I353" s="48" t="s">
        <v>212</v>
      </c>
    </row>
    <row r="354" spans="2:9" x14ac:dyDescent="0.2">
      <c r="B354" s="45" t="s">
        <v>835</v>
      </c>
      <c r="C354" s="45" t="s">
        <v>257</v>
      </c>
      <c r="D354" s="46" t="s">
        <v>854</v>
      </c>
      <c r="E354" s="47">
        <v>320</v>
      </c>
      <c r="F354" s="47">
        <v>320</v>
      </c>
      <c r="G354" s="46" t="s">
        <v>258</v>
      </c>
      <c r="H354" s="46" t="s">
        <v>4</v>
      </c>
      <c r="I354" s="48" t="s">
        <v>259</v>
      </c>
    </row>
    <row r="355" spans="2:9" x14ac:dyDescent="0.2">
      <c r="B355" s="49" t="s">
        <v>838</v>
      </c>
      <c r="C355" s="49" t="s">
        <v>266</v>
      </c>
      <c r="D355" s="50" t="s">
        <v>854</v>
      </c>
      <c r="E355" s="51">
        <v>26335</v>
      </c>
      <c r="F355" s="51">
        <v>26335</v>
      </c>
      <c r="G355" s="50" t="s">
        <v>262</v>
      </c>
      <c r="H355" s="50" t="s">
        <v>28</v>
      </c>
      <c r="I355" s="52" t="s">
        <v>267</v>
      </c>
    </row>
    <row r="356" spans="2:9" x14ac:dyDescent="0.2">
      <c r="B356" s="49" t="s">
        <v>268</v>
      </c>
      <c r="C356" s="49" t="s">
        <v>268</v>
      </c>
      <c r="D356" s="50" t="s">
        <v>854</v>
      </c>
      <c r="E356" s="51">
        <v>27764</v>
      </c>
      <c r="F356" s="51">
        <v>27764</v>
      </c>
      <c r="G356" s="50" t="s">
        <v>262</v>
      </c>
      <c r="H356" s="50" t="s">
        <v>28</v>
      </c>
      <c r="I356" s="52" t="s">
        <v>269</v>
      </c>
    </row>
    <row r="357" spans="2:9" x14ac:dyDescent="0.2">
      <c r="B357" s="49" t="s">
        <v>836</v>
      </c>
      <c r="C357" s="49" t="s">
        <v>97</v>
      </c>
      <c r="D357" s="50" t="s">
        <v>848</v>
      </c>
      <c r="E357" s="51">
        <v>3345.5298520340821</v>
      </c>
      <c r="F357" s="51">
        <v>3345.5298520340821</v>
      </c>
      <c r="G357" s="50" t="s">
        <v>262</v>
      </c>
      <c r="H357" s="50" t="s">
        <v>4</v>
      </c>
      <c r="I357" s="52" t="s">
        <v>98</v>
      </c>
    </row>
    <row r="358" spans="2:9" x14ac:dyDescent="0.2">
      <c r="B358" s="49" t="s">
        <v>836</v>
      </c>
      <c r="C358" s="49" t="s">
        <v>97</v>
      </c>
      <c r="D358" s="50" t="s">
        <v>854</v>
      </c>
      <c r="E358" s="51">
        <v>9053.9287638741553</v>
      </c>
      <c r="F358" s="51">
        <v>9053.9287638741553</v>
      </c>
      <c r="G358" s="50" t="s">
        <v>262</v>
      </c>
      <c r="H358" s="50" t="s">
        <v>4</v>
      </c>
      <c r="I358" s="52" t="s">
        <v>98</v>
      </c>
    </row>
    <row r="359" spans="2:9" x14ac:dyDescent="0.2">
      <c r="B359" s="49" t="s">
        <v>836</v>
      </c>
      <c r="C359" s="49" t="s">
        <v>97</v>
      </c>
      <c r="D359" s="50" t="s">
        <v>854</v>
      </c>
      <c r="E359" s="51">
        <v>1266.422458363561</v>
      </c>
      <c r="F359" s="51">
        <v>1266.422458363561</v>
      </c>
      <c r="G359" s="50" t="s">
        <v>262</v>
      </c>
      <c r="H359" s="50" t="s">
        <v>4</v>
      </c>
      <c r="I359" s="52" t="s">
        <v>98</v>
      </c>
    </row>
    <row r="360" spans="2:9" x14ac:dyDescent="0.2">
      <c r="B360" s="49" t="s">
        <v>836</v>
      </c>
      <c r="C360" s="49" t="s">
        <v>97</v>
      </c>
      <c r="D360" s="50" t="s">
        <v>854</v>
      </c>
      <c r="E360" s="51">
        <v>918.96282056700534</v>
      </c>
      <c r="F360" s="51">
        <v>918.96282056700534</v>
      </c>
      <c r="G360" s="50" t="s">
        <v>262</v>
      </c>
      <c r="H360" s="50" t="s">
        <v>4</v>
      </c>
      <c r="I360" s="52" t="s">
        <v>98</v>
      </c>
    </row>
    <row r="361" spans="2:9" x14ac:dyDescent="0.2">
      <c r="B361" s="49" t="s">
        <v>836</v>
      </c>
      <c r="C361" s="49" t="s">
        <v>97</v>
      </c>
      <c r="D361" s="50" t="s">
        <v>854</v>
      </c>
      <c r="E361" s="51">
        <v>668.50257952004006</v>
      </c>
      <c r="F361" s="51">
        <v>668.50257952004006</v>
      </c>
      <c r="G361" s="50" t="s">
        <v>262</v>
      </c>
      <c r="H361" s="50" t="s">
        <v>4</v>
      </c>
      <c r="I361" s="52" t="s">
        <v>98</v>
      </c>
    </row>
    <row r="362" spans="2:9" x14ac:dyDescent="0.2">
      <c r="B362" s="49" t="s">
        <v>836</v>
      </c>
      <c r="C362" s="49" t="s">
        <v>97</v>
      </c>
      <c r="D362" s="50" t="s">
        <v>854</v>
      </c>
      <c r="E362" s="51">
        <v>192.41530030528938</v>
      </c>
      <c r="F362" s="51">
        <v>192.41530030528938</v>
      </c>
      <c r="G362" s="50" t="s">
        <v>262</v>
      </c>
      <c r="H362" s="50" t="s">
        <v>4</v>
      </c>
      <c r="I362" s="52" t="s">
        <v>98</v>
      </c>
    </row>
    <row r="363" spans="2:9" x14ac:dyDescent="0.2">
      <c r="B363" s="49" t="s">
        <v>836</v>
      </c>
      <c r="C363" s="49" t="s">
        <v>97</v>
      </c>
      <c r="D363" s="50" t="s">
        <v>854</v>
      </c>
      <c r="E363" s="51">
        <v>9.17</v>
      </c>
      <c r="F363" s="51">
        <v>9.17</v>
      </c>
      <c r="G363" s="50" t="s">
        <v>262</v>
      </c>
      <c r="H363" s="50" t="s">
        <v>4</v>
      </c>
      <c r="I363" s="52" t="s">
        <v>263</v>
      </c>
    </row>
    <row r="364" spans="2:9" x14ac:dyDescent="0.2">
      <c r="B364" s="49" t="s">
        <v>836</v>
      </c>
      <c r="C364" s="49" t="s">
        <v>37</v>
      </c>
      <c r="D364" s="50" t="s">
        <v>854</v>
      </c>
      <c r="E364" s="51">
        <v>124.11349754371838</v>
      </c>
      <c r="F364" s="51">
        <v>124.11349754371838</v>
      </c>
      <c r="G364" s="50" t="s">
        <v>262</v>
      </c>
      <c r="H364" s="50" t="s">
        <v>18</v>
      </c>
      <c r="I364" s="52" t="s">
        <v>106</v>
      </c>
    </row>
    <row r="365" spans="2:9" x14ac:dyDescent="0.2">
      <c r="B365" s="49" t="s">
        <v>836</v>
      </c>
      <c r="C365" s="49" t="s">
        <v>37</v>
      </c>
      <c r="D365" s="50" t="s">
        <v>854</v>
      </c>
      <c r="E365" s="51">
        <v>17.360432666819285</v>
      </c>
      <c r="F365" s="51">
        <v>17.360432666819285</v>
      </c>
      <c r="G365" s="50" t="s">
        <v>262</v>
      </c>
      <c r="H365" s="50" t="s">
        <v>18</v>
      </c>
      <c r="I365" s="52" t="s">
        <v>106</v>
      </c>
    </row>
    <row r="366" spans="2:9" x14ac:dyDescent="0.2">
      <c r="B366" s="49" t="s">
        <v>836</v>
      </c>
      <c r="C366" s="49" t="s">
        <v>37</v>
      </c>
      <c r="D366" s="50" t="s">
        <v>854</v>
      </c>
      <c r="E366" s="51">
        <v>9.1639989031377294</v>
      </c>
      <c r="F366" s="51">
        <v>9.1639989031377294</v>
      </c>
      <c r="G366" s="50" t="s">
        <v>262</v>
      </c>
      <c r="H366" s="50" t="s">
        <v>18</v>
      </c>
      <c r="I366" s="52" t="s">
        <v>106</v>
      </c>
    </row>
    <row r="367" spans="2:9" x14ac:dyDescent="0.2">
      <c r="B367" s="49" t="s">
        <v>836</v>
      </c>
      <c r="C367" s="49" t="s">
        <v>37</v>
      </c>
      <c r="D367" s="50" t="s">
        <v>854</v>
      </c>
      <c r="E367" s="51">
        <v>2.6376765848989958</v>
      </c>
      <c r="F367" s="51">
        <v>2.6376765848989958</v>
      </c>
      <c r="G367" s="50" t="s">
        <v>262</v>
      </c>
      <c r="H367" s="50" t="s">
        <v>18</v>
      </c>
      <c r="I367" s="52" t="s">
        <v>106</v>
      </c>
    </row>
    <row r="368" spans="2:9" x14ac:dyDescent="0.2">
      <c r="B368" s="49" t="s">
        <v>836</v>
      </c>
      <c r="C368" s="49" t="s">
        <v>37</v>
      </c>
      <c r="D368" s="50" t="s">
        <v>854</v>
      </c>
      <c r="E368" s="51">
        <v>30.0104474742141</v>
      </c>
      <c r="F368" s="51">
        <v>30.0104474742141</v>
      </c>
      <c r="G368" s="50" t="s">
        <v>262</v>
      </c>
      <c r="H368" s="50" t="s">
        <v>35</v>
      </c>
      <c r="I368" s="52" t="s">
        <v>38</v>
      </c>
    </row>
    <row r="369" spans="2:18" x14ac:dyDescent="0.2">
      <c r="B369" s="49" t="s">
        <v>836</v>
      </c>
      <c r="C369" s="49" t="s">
        <v>37</v>
      </c>
      <c r="D369" s="50" t="s">
        <v>854</v>
      </c>
      <c r="E369" s="51">
        <v>21.707975833754418</v>
      </c>
      <c r="F369" s="51">
        <v>21.707975833754418</v>
      </c>
      <c r="G369" s="50" t="s">
        <v>262</v>
      </c>
      <c r="H369" s="50" t="s">
        <v>35</v>
      </c>
      <c r="I369" s="52" t="s">
        <v>38</v>
      </c>
    </row>
    <row r="370" spans="2:18" x14ac:dyDescent="0.2">
      <c r="B370" s="53" t="s">
        <v>836</v>
      </c>
      <c r="C370" s="53" t="s">
        <v>37</v>
      </c>
      <c r="D370" s="54" t="s">
        <v>854</v>
      </c>
      <c r="E370" s="55">
        <v>21.607545763075979</v>
      </c>
      <c r="F370" s="55">
        <v>21.607545763075979</v>
      </c>
      <c r="G370" s="54" t="s">
        <v>262</v>
      </c>
      <c r="H370" s="54" t="s">
        <v>35</v>
      </c>
      <c r="I370" s="56" t="s">
        <v>38</v>
      </c>
      <c r="J370" s="44"/>
      <c r="K370" s="44"/>
      <c r="L370" s="44"/>
      <c r="M370" s="44"/>
      <c r="N370" s="44"/>
      <c r="O370" s="44"/>
      <c r="P370" s="44"/>
      <c r="Q370" s="44"/>
      <c r="R370" s="44"/>
    </row>
    <row r="371" spans="2:18" x14ac:dyDescent="0.2">
      <c r="B371" s="49" t="s">
        <v>836</v>
      </c>
      <c r="C371" s="49" t="s">
        <v>37</v>
      </c>
      <c r="D371" s="50" t="s">
        <v>854</v>
      </c>
      <c r="E371" s="51">
        <v>14.002175455740709</v>
      </c>
      <c r="F371" s="51">
        <v>14.002175455740709</v>
      </c>
      <c r="G371" s="50" t="s">
        <v>262</v>
      </c>
      <c r="H371" s="50" t="s">
        <v>35</v>
      </c>
      <c r="I371" s="52" t="s">
        <v>38</v>
      </c>
    </row>
    <row r="372" spans="2:18" x14ac:dyDescent="0.2">
      <c r="B372" s="49" t="s">
        <v>836</v>
      </c>
      <c r="C372" s="49" t="s">
        <v>37</v>
      </c>
      <c r="D372" s="50" t="s">
        <v>854</v>
      </c>
      <c r="E372" s="51">
        <v>5.1043526402203145</v>
      </c>
      <c r="F372" s="51">
        <v>5.1043526402203145</v>
      </c>
      <c r="G372" s="50" t="s">
        <v>262</v>
      </c>
      <c r="H372" s="50" t="s">
        <v>35</v>
      </c>
      <c r="I372" s="52" t="s">
        <v>38</v>
      </c>
    </row>
    <row r="373" spans="2:18" x14ac:dyDescent="0.2">
      <c r="B373" s="49" t="s">
        <v>836</v>
      </c>
      <c r="C373" s="49" t="s">
        <v>17</v>
      </c>
      <c r="D373" s="50" t="s">
        <v>848</v>
      </c>
      <c r="E373" s="51">
        <v>13944.48530187956</v>
      </c>
      <c r="F373" s="51">
        <v>13944.48530187956</v>
      </c>
      <c r="G373" s="50" t="s">
        <v>262</v>
      </c>
      <c r="H373" s="50" t="s">
        <v>18</v>
      </c>
      <c r="I373" s="52" t="s">
        <v>19</v>
      </c>
    </row>
    <row r="374" spans="2:18" x14ac:dyDescent="0.2">
      <c r="B374" s="49" t="s">
        <v>836</v>
      </c>
      <c r="C374" s="49" t="s">
        <v>17</v>
      </c>
      <c r="D374" s="50" t="s">
        <v>848</v>
      </c>
      <c r="E374" s="51">
        <v>1950.49130793739</v>
      </c>
      <c r="F374" s="51">
        <v>1950.49130793739</v>
      </c>
      <c r="G374" s="50" t="s">
        <v>262</v>
      </c>
      <c r="H374" s="50" t="s">
        <v>18</v>
      </c>
      <c r="I374" s="52" t="s">
        <v>19</v>
      </c>
    </row>
    <row r="375" spans="2:18" x14ac:dyDescent="0.2">
      <c r="B375" s="49" t="s">
        <v>836</v>
      </c>
      <c r="C375" s="49" t="s">
        <v>17</v>
      </c>
      <c r="D375" s="50" t="s">
        <v>854</v>
      </c>
      <c r="E375" s="51">
        <v>4429.5629807373962</v>
      </c>
      <c r="F375" s="51">
        <v>4429.5629807373962</v>
      </c>
      <c r="G375" s="50" t="s">
        <v>262</v>
      </c>
      <c r="H375" s="50" t="s">
        <v>18</v>
      </c>
      <c r="I375" s="52" t="s">
        <v>19</v>
      </c>
    </row>
    <row r="376" spans="2:18" x14ac:dyDescent="0.2">
      <c r="B376" s="49" t="s">
        <v>836</v>
      </c>
      <c r="C376" s="49" t="s">
        <v>17</v>
      </c>
      <c r="D376" s="50" t="s">
        <v>854</v>
      </c>
      <c r="E376" s="51">
        <v>619.58716330139316</v>
      </c>
      <c r="F376" s="51">
        <v>619.58716330139316</v>
      </c>
      <c r="G376" s="50" t="s">
        <v>262</v>
      </c>
      <c r="H376" s="50" t="s">
        <v>18</v>
      </c>
      <c r="I376" s="52" t="s">
        <v>19</v>
      </c>
    </row>
    <row r="377" spans="2:18" x14ac:dyDescent="0.2">
      <c r="B377" s="49" t="s">
        <v>842</v>
      </c>
      <c r="C377" s="49" t="s">
        <v>148</v>
      </c>
      <c r="D377" s="50" t="s">
        <v>848</v>
      </c>
      <c r="E377" s="51">
        <v>2837.9288000000001</v>
      </c>
      <c r="F377" s="51">
        <v>2837.9288000000001</v>
      </c>
      <c r="G377" s="50" t="s">
        <v>262</v>
      </c>
      <c r="H377" s="50" t="s">
        <v>35</v>
      </c>
      <c r="I377" s="52" t="s">
        <v>276</v>
      </c>
    </row>
    <row r="378" spans="2:18" x14ac:dyDescent="0.2">
      <c r="B378" s="49" t="s">
        <v>842</v>
      </c>
      <c r="C378" s="49" t="s">
        <v>148</v>
      </c>
      <c r="D378" s="50" t="s">
        <v>848</v>
      </c>
      <c r="E378" s="51">
        <v>1682.0360000000001</v>
      </c>
      <c r="F378" s="51">
        <v>1682.0360000000001</v>
      </c>
      <c r="G378" s="50" t="s">
        <v>262</v>
      </c>
      <c r="H378" s="50" t="s">
        <v>18</v>
      </c>
      <c r="I378" s="52" t="s">
        <v>189</v>
      </c>
    </row>
    <row r="379" spans="2:18" x14ac:dyDescent="0.2">
      <c r="B379" s="49" t="s">
        <v>842</v>
      </c>
      <c r="C379" s="49" t="s">
        <v>148</v>
      </c>
      <c r="D379" s="50" t="s">
        <v>848</v>
      </c>
      <c r="E379" s="51">
        <v>478.9785</v>
      </c>
      <c r="F379" s="51">
        <v>478.9785</v>
      </c>
      <c r="G379" s="50" t="s">
        <v>262</v>
      </c>
      <c r="H379" s="50" t="s">
        <v>18</v>
      </c>
      <c r="I379" s="52" t="s">
        <v>188</v>
      </c>
    </row>
    <row r="380" spans="2:18" x14ac:dyDescent="0.2">
      <c r="B380" s="49" t="s">
        <v>842</v>
      </c>
      <c r="C380" s="49" t="s">
        <v>148</v>
      </c>
      <c r="D380" s="50" t="s">
        <v>854</v>
      </c>
      <c r="E380" s="51">
        <v>513.67366000000004</v>
      </c>
      <c r="F380" s="51">
        <v>513.67366000000004</v>
      </c>
      <c r="G380" s="50" t="s">
        <v>262</v>
      </c>
      <c r="H380" s="50" t="s">
        <v>28</v>
      </c>
      <c r="I380" s="52" t="s">
        <v>264</v>
      </c>
    </row>
    <row r="381" spans="2:18" x14ac:dyDescent="0.2">
      <c r="B381" s="49" t="s">
        <v>842</v>
      </c>
      <c r="C381" s="49" t="s">
        <v>148</v>
      </c>
      <c r="D381" s="50" t="s">
        <v>854</v>
      </c>
      <c r="E381" s="51">
        <v>969.75178000000005</v>
      </c>
      <c r="F381" s="51">
        <v>969.75178000000005</v>
      </c>
      <c r="G381" s="50" t="s">
        <v>262</v>
      </c>
      <c r="H381" s="50" t="s">
        <v>35</v>
      </c>
      <c r="I381" s="52" t="s">
        <v>276</v>
      </c>
    </row>
    <row r="382" spans="2:18" x14ac:dyDescent="0.2">
      <c r="B382" s="49" t="s">
        <v>842</v>
      </c>
      <c r="C382" s="49" t="s">
        <v>148</v>
      </c>
      <c r="D382" s="50" t="s">
        <v>854</v>
      </c>
      <c r="E382" s="51">
        <v>117.84</v>
      </c>
      <c r="F382" s="51">
        <v>117.84</v>
      </c>
      <c r="G382" s="50" t="s">
        <v>262</v>
      </c>
      <c r="H382" s="50" t="s">
        <v>28</v>
      </c>
      <c r="I382" s="52" t="s">
        <v>265</v>
      </c>
    </row>
    <row r="383" spans="2:18" ht="13.5" customHeight="1" x14ac:dyDescent="0.2">
      <c r="B383" s="49" t="s">
        <v>274</v>
      </c>
      <c r="C383" s="49" t="s">
        <v>270</v>
      </c>
      <c r="D383" s="50" t="s">
        <v>854</v>
      </c>
      <c r="E383" s="51">
        <v>5700</v>
      </c>
      <c r="F383" s="51">
        <v>5700</v>
      </c>
      <c r="G383" s="50" t="s">
        <v>262</v>
      </c>
      <c r="H383" s="50" t="s">
        <v>28</v>
      </c>
      <c r="I383" s="52" t="s">
        <v>271</v>
      </c>
    </row>
    <row r="384" spans="2:18" x14ac:dyDescent="0.2">
      <c r="B384" s="49" t="s">
        <v>274</v>
      </c>
      <c r="C384" s="49" t="s">
        <v>274</v>
      </c>
      <c r="D384" s="50" t="s">
        <v>854</v>
      </c>
      <c r="E384" s="51">
        <v>944.82330000000002</v>
      </c>
      <c r="F384" s="51">
        <v>944.82330000000002</v>
      </c>
      <c r="G384" s="50" t="s">
        <v>262</v>
      </c>
      <c r="H384" s="50" t="s">
        <v>28</v>
      </c>
      <c r="I384" s="52" t="s">
        <v>275</v>
      </c>
    </row>
    <row r="385" spans="2:9" x14ac:dyDescent="0.2">
      <c r="B385" s="49" t="s">
        <v>274</v>
      </c>
      <c r="C385" s="49" t="s">
        <v>700</v>
      </c>
      <c r="D385" s="50" t="s">
        <v>848</v>
      </c>
      <c r="E385" s="51">
        <v>262</v>
      </c>
      <c r="F385" s="51">
        <v>262</v>
      </c>
      <c r="G385" s="50" t="s">
        <v>262</v>
      </c>
      <c r="H385" s="50" t="s">
        <v>18</v>
      </c>
      <c r="I385" s="52" t="s">
        <v>701</v>
      </c>
    </row>
    <row r="386" spans="2:9" x14ac:dyDescent="0.2">
      <c r="B386" s="49" t="s">
        <v>274</v>
      </c>
      <c r="C386" s="49" t="s">
        <v>698</v>
      </c>
      <c r="D386" s="50" t="s">
        <v>848</v>
      </c>
      <c r="E386" s="51">
        <v>271</v>
      </c>
      <c r="F386" s="51">
        <v>271</v>
      </c>
      <c r="G386" s="50" t="s">
        <v>262</v>
      </c>
      <c r="H386" s="50" t="s">
        <v>18</v>
      </c>
      <c r="I386" s="52" t="s">
        <v>699</v>
      </c>
    </row>
    <row r="387" spans="2:9" x14ac:dyDescent="0.2">
      <c r="B387" s="49" t="s">
        <v>839</v>
      </c>
      <c r="C387" s="49" t="s">
        <v>113</v>
      </c>
      <c r="D387" s="50" t="s">
        <v>848</v>
      </c>
      <c r="E387" s="51">
        <v>1866.6446000000001</v>
      </c>
      <c r="F387" s="51">
        <v>1866.6446000000001</v>
      </c>
      <c r="G387" s="50" t="s">
        <v>262</v>
      </c>
      <c r="H387" s="50" t="s">
        <v>35</v>
      </c>
      <c r="I387" s="52" t="s">
        <v>114</v>
      </c>
    </row>
    <row r="388" spans="2:9" x14ac:dyDescent="0.2">
      <c r="B388" s="49" t="s">
        <v>839</v>
      </c>
      <c r="C388" s="49" t="s">
        <v>113</v>
      </c>
      <c r="D388" s="50" t="s">
        <v>848</v>
      </c>
      <c r="E388" s="51">
        <v>2500</v>
      </c>
      <c r="F388" s="51">
        <v>2500</v>
      </c>
      <c r="G388" s="50" t="s">
        <v>262</v>
      </c>
      <c r="H388" s="50" t="s">
        <v>35</v>
      </c>
      <c r="I388" s="52" t="s">
        <v>703</v>
      </c>
    </row>
    <row r="389" spans="2:9" x14ac:dyDescent="0.2">
      <c r="B389" s="49" t="s">
        <v>835</v>
      </c>
      <c r="C389" s="49" t="s">
        <v>69</v>
      </c>
      <c r="D389" s="50" t="s">
        <v>848</v>
      </c>
      <c r="E389" s="51">
        <v>180.1867</v>
      </c>
      <c r="F389" s="51">
        <v>180.1867</v>
      </c>
      <c r="G389" s="50" t="s">
        <v>262</v>
      </c>
      <c r="H389" s="50" t="s">
        <v>18</v>
      </c>
      <c r="I389" s="52" t="s">
        <v>70</v>
      </c>
    </row>
    <row r="390" spans="2:9" x14ac:dyDescent="0.2">
      <c r="B390" s="49" t="s">
        <v>835</v>
      </c>
      <c r="C390" s="49" t="s">
        <v>405</v>
      </c>
      <c r="D390" s="50" t="s">
        <v>848</v>
      </c>
      <c r="E390" s="51">
        <v>388.74</v>
      </c>
      <c r="F390" s="51">
        <v>388.74</v>
      </c>
      <c r="G390" s="50" t="s">
        <v>262</v>
      </c>
      <c r="H390" s="50" t="s">
        <v>18</v>
      </c>
      <c r="I390" s="52" t="s">
        <v>710</v>
      </c>
    </row>
    <row r="391" spans="2:9" x14ac:dyDescent="0.2">
      <c r="B391" s="49" t="s">
        <v>835</v>
      </c>
      <c r="C391" s="49" t="s">
        <v>71</v>
      </c>
      <c r="D391" s="50" t="s">
        <v>848</v>
      </c>
      <c r="E391" s="51">
        <v>508.3134</v>
      </c>
      <c r="F391" s="51">
        <v>508.3134</v>
      </c>
      <c r="G391" s="50" t="s">
        <v>262</v>
      </c>
      <c r="H391" s="50" t="s">
        <v>18</v>
      </c>
      <c r="I391" s="52" t="s">
        <v>72</v>
      </c>
    </row>
    <row r="392" spans="2:9" x14ac:dyDescent="0.2">
      <c r="B392" s="49" t="s">
        <v>835</v>
      </c>
      <c r="C392" s="49" t="s">
        <v>712</v>
      </c>
      <c r="D392" s="50" t="s">
        <v>848</v>
      </c>
      <c r="E392" s="51">
        <v>63.045400000000001</v>
      </c>
      <c r="F392" s="51">
        <v>63.045400000000001</v>
      </c>
      <c r="G392" s="50" t="s">
        <v>262</v>
      </c>
      <c r="H392" s="50" t="s">
        <v>18</v>
      </c>
      <c r="I392" s="52" t="s">
        <v>713</v>
      </c>
    </row>
    <row r="393" spans="2:9" x14ac:dyDescent="0.2">
      <c r="B393" s="49" t="s">
        <v>835</v>
      </c>
      <c r="C393" s="49" t="s">
        <v>347</v>
      </c>
      <c r="D393" s="50" t="s">
        <v>848</v>
      </c>
      <c r="E393" s="51">
        <v>2088.1131999999998</v>
      </c>
      <c r="F393" s="51">
        <v>2088.1131999999998</v>
      </c>
      <c r="G393" s="50" t="s">
        <v>262</v>
      </c>
      <c r="H393" s="50" t="s">
        <v>18</v>
      </c>
      <c r="I393" s="52" t="s">
        <v>348</v>
      </c>
    </row>
    <row r="394" spans="2:9" x14ac:dyDescent="0.2">
      <c r="B394" s="49" t="s">
        <v>835</v>
      </c>
      <c r="C394" s="49" t="s">
        <v>20</v>
      </c>
      <c r="D394" s="50" t="s">
        <v>848</v>
      </c>
      <c r="E394" s="51">
        <v>252.2242</v>
      </c>
      <c r="F394" s="51">
        <v>252.2242</v>
      </c>
      <c r="G394" s="50" t="s">
        <v>262</v>
      </c>
      <c r="H394" s="50" t="s">
        <v>18</v>
      </c>
      <c r="I394" s="52" t="s">
        <v>714</v>
      </c>
    </row>
    <row r="395" spans="2:9" x14ac:dyDescent="0.2">
      <c r="B395" s="49" t="s">
        <v>835</v>
      </c>
      <c r="C395" s="49" t="s">
        <v>721</v>
      </c>
      <c r="D395" s="50" t="s">
        <v>848</v>
      </c>
      <c r="E395" s="51">
        <v>23.609200000000001</v>
      </c>
      <c r="F395" s="51">
        <v>23.609200000000001</v>
      </c>
      <c r="G395" s="50" t="s">
        <v>262</v>
      </c>
      <c r="H395" s="50" t="s">
        <v>18</v>
      </c>
      <c r="I395" s="52" t="s">
        <v>722</v>
      </c>
    </row>
    <row r="396" spans="2:9" x14ac:dyDescent="0.2">
      <c r="B396" s="49" t="s">
        <v>835</v>
      </c>
      <c r="C396" s="49" t="s">
        <v>291</v>
      </c>
      <c r="D396" s="50" t="s">
        <v>848</v>
      </c>
      <c r="E396" s="51">
        <v>522.4348</v>
      </c>
      <c r="F396" s="51">
        <v>522.4348</v>
      </c>
      <c r="G396" s="50" t="s">
        <v>262</v>
      </c>
      <c r="H396" s="50" t="s">
        <v>18</v>
      </c>
      <c r="I396" s="52" t="s">
        <v>711</v>
      </c>
    </row>
    <row r="397" spans="2:9" x14ac:dyDescent="0.2">
      <c r="B397" s="49" t="s">
        <v>835</v>
      </c>
      <c r="C397" s="49" t="s">
        <v>715</v>
      </c>
      <c r="D397" s="50" t="s">
        <v>848</v>
      </c>
      <c r="E397" s="51">
        <v>422.89350000000002</v>
      </c>
      <c r="F397" s="51">
        <v>422.89350000000002</v>
      </c>
      <c r="G397" s="50" t="s">
        <v>262</v>
      </c>
      <c r="H397" s="50" t="s">
        <v>18</v>
      </c>
      <c r="I397" s="52" t="s">
        <v>716</v>
      </c>
    </row>
    <row r="398" spans="2:9" x14ac:dyDescent="0.2">
      <c r="B398" s="49" t="s">
        <v>835</v>
      </c>
      <c r="C398" s="49" t="s">
        <v>322</v>
      </c>
      <c r="D398" s="50" t="s">
        <v>848</v>
      </c>
      <c r="E398" s="51">
        <v>2054.1459</v>
      </c>
      <c r="F398" s="51">
        <v>2054.1459</v>
      </c>
      <c r="G398" s="50" t="s">
        <v>262</v>
      </c>
      <c r="H398" s="50" t="s">
        <v>18</v>
      </c>
      <c r="I398" s="52" t="s">
        <v>338</v>
      </c>
    </row>
    <row r="399" spans="2:9" x14ac:dyDescent="0.2">
      <c r="B399" s="49" t="s">
        <v>835</v>
      </c>
      <c r="C399" s="49" t="s">
        <v>322</v>
      </c>
      <c r="D399" s="50" t="s">
        <v>848</v>
      </c>
      <c r="E399" s="51">
        <v>3486.6822999999999</v>
      </c>
      <c r="F399" s="51">
        <v>3486.6822999999999</v>
      </c>
      <c r="G399" s="50" t="s">
        <v>262</v>
      </c>
      <c r="H399" s="50" t="s">
        <v>18</v>
      </c>
      <c r="I399" s="52" t="s">
        <v>717</v>
      </c>
    </row>
    <row r="400" spans="2:9" x14ac:dyDescent="0.2">
      <c r="B400" s="49" t="s">
        <v>835</v>
      </c>
      <c r="C400" s="49" t="s">
        <v>322</v>
      </c>
      <c r="D400" s="50" t="s">
        <v>848</v>
      </c>
      <c r="E400" s="51">
        <v>1891.1328000000001</v>
      </c>
      <c r="F400" s="51">
        <v>1891.1328000000001</v>
      </c>
      <c r="G400" s="50" t="s">
        <v>262</v>
      </c>
      <c r="H400" s="50" t="s">
        <v>18</v>
      </c>
      <c r="I400" s="52" t="s">
        <v>718</v>
      </c>
    </row>
    <row r="401" spans="2:9" x14ac:dyDescent="0.2">
      <c r="B401" s="49" t="s">
        <v>835</v>
      </c>
      <c r="C401" s="49" t="s">
        <v>322</v>
      </c>
      <c r="D401" s="50" t="s">
        <v>848</v>
      </c>
      <c r="E401" s="51">
        <v>1837.6968999999999</v>
      </c>
      <c r="F401" s="51">
        <v>1837.6968999999999</v>
      </c>
      <c r="G401" s="50" t="s">
        <v>262</v>
      </c>
      <c r="H401" s="50" t="s">
        <v>18</v>
      </c>
      <c r="I401" s="52" t="s">
        <v>719</v>
      </c>
    </row>
    <row r="402" spans="2:9" x14ac:dyDescent="0.2">
      <c r="B402" s="49" t="s">
        <v>835</v>
      </c>
      <c r="C402" s="49" t="s">
        <v>322</v>
      </c>
      <c r="D402" s="50" t="s">
        <v>848</v>
      </c>
      <c r="E402" s="51">
        <v>2027.7828</v>
      </c>
      <c r="F402" s="51">
        <v>2027.7828</v>
      </c>
      <c r="G402" s="50" t="s">
        <v>262</v>
      </c>
      <c r="H402" s="50" t="s">
        <v>18</v>
      </c>
      <c r="I402" s="52" t="s">
        <v>720</v>
      </c>
    </row>
    <row r="403" spans="2:9" x14ac:dyDescent="0.2">
      <c r="B403" s="49" t="s">
        <v>835</v>
      </c>
      <c r="C403" s="49" t="s">
        <v>343</v>
      </c>
      <c r="D403" s="50" t="s">
        <v>848</v>
      </c>
      <c r="E403" s="51">
        <v>5566.9543000000003</v>
      </c>
      <c r="F403" s="51">
        <v>5566.9543000000003</v>
      </c>
      <c r="G403" s="50" t="s">
        <v>262</v>
      </c>
      <c r="H403" s="50" t="s">
        <v>18</v>
      </c>
      <c r="I403" s="52" t="s">
        <v>344</v>
      </c>
    </row>
    <row r="404" spans="2:9" x14ac:dyDescent="0.2">
      <c r="B404" s="49" t="s">
        <v>835</v>
      </c>
      <c r="C404" s="49" t="s">
        <v>349</v>
      </c>
      <c r="D404" s="50" t="s">
        <v>848</v>
      </c>
      <c r="E404" s="51">
        <v>246.82769999999999</v>
      </c>
      <c r="F404" s="51">
        <v>246.82769999999999</v>
      </c>
      <c r="G404" s="50" t="s">
        <v>262</v>
      </c>
      <c r="H404" s="50" t="s">
        <v>18</v>
      </c>
      <c r="I404" s="52" t="s">
        <v>350</v>
      </c>
    </row>
    <row r="405" spans="2:9" x14ac:dyDescent="0.2">
      <c r="B405" s="49" t="s">
        <v>835</v>
      </c>
      <c r="C405" s="49" t="s">
        <v>206</v>
      </c>
      <c r="D405" s="50" t="s">
        <v>848</v>
      </c>
      <c r="E405" s="51">
        <v>36054.328500000003</v>
      </c>
      <c r="F405" s="51">
        <v>36054.328500000003</v>
      </c>
      <c r="G405" s="50" t="s">
        <v>262</v>
      </c>
      <c r="H405" s="50" t="s">
        <v>18</v>
      </c>
      <c r="I405" s="52" t="s">
        <v>337</v>
      </c>
    </row>
    <row r="406" spans="2:9" x14ac:dyDescent="0.2">
      <c r="B406" s="49" t="s">
        <v>835</v>
      </c>
      <c r="C406" s="49" t="s">
        <v>255</v>
      </c>
      <c r="D406" s="50" t="s">
        <v>848</v>
      </c>
      <c r="E406" s="51">
        <v>4207.4808999999996</v>
      </c>
      <c r="F406" s="51">
        <v>4207.4808999999996</v>
      </c>
      <c r="G406" s="50" t="s">
        <v>262</v>
      </c>
      <c r="H406" s="50" t="s">
        <v>35</v>
      </c>
      <c r="I406" s="52" t="s">
        <v>256</v>
      </c>
    </row>
    <row r="407" spans="2:9" x14ac:dyDescent="0.2">
      <c r="B407" s="49" t="s">
        <v>272</v>
      </c>
      <c r="C407" s="49" t="s">
        <v>272</v>
      </c>
      <c r="D407" s="50" t="s">
        <v>854</v>
      </c>
      <c r="E407" s="51">
        <v>1500</v>
      </c>
      <c r="F407" s="51">
        <v>1500</v>
      </c>
      <c r="G407" s="50" t="s">
        <v>262</v>
      </c>
      <c r="H407" s="50" t="s">
        <v>28</v>
      </c>
      <c r="I407" s="52" t="s">
        <v>273</v>
      </c>
    </row>
    <row r="408" spans="2:9" x14ac:dyDescent="0.2">
      <c r="B408" s="45" t="s">
        <v>835</v>
      </c>
      <c r="C408" s="45" t="s">
        <v>222</v>
      </c>
      <c r="D408" s="46" t="s">
        <v>854</v>
      </c>
      <c r="E408" s="47">
        <v>52800</v>
      </c>
      <c r="F408" s="47">
        <v>25673.645010779321</v>
      </c>
      <c r="G408" s="46" t="s">
        <v>277</v>
      </c>
      <c r="H408" s="46" t="s">
        <v>28</v>
      </c>
      <c r="I408" s="48" t="s">
        <v>223</v>
      </c>
    </row>
    <row r="409" spans="2:9" x14ac:dyDescent="0.2">
      <c r="B409" s="49" t="s">
        <v>844</v>
      </c>
      <c r="C409" s="49" t="s">
        <v>477</v>
      </c>
      <c r="D409" s="50" t="s">
        <v>848</v>
      </c>
      <c r="E409" s="51">
        <v>1437.6382000000001</v>
      </c>
      <c r="F409" s="51">
        <v>1437.6382000000001</v>
      </c>
      <c r="G409" s="50" t="s">
        <v>278</v>
      </c>
      <c r="H409" s="50" t="s">
        <v>11</v>
      </c>
      <c r="I409" s="52" t="s">
        <v>478</v>
      </c>
    </row>
    <row r="410" spans="2:9" x14ac:dyDescent="0.2">
      <c r="B410" s="49" t="s">
        <v>844</v>
      </c>
      <c r="C410" s="49" t="s">
        <v>381</v>
      </c>
      <c r="D410" s="50" t="s">
        <v>848</v>
      </c>
      <c r="E410" s="51">
        <v>115335.742</v>
      </c>
      <c r="F410" s="51">
        <v>115335.742</v>
      </c>
      <c r="G410" s="50" t="s">
        <v>278</v>
      </c>
      <c r="H410" s="50" t="s">
        <v>160</v>
      </c>
      <c r="I410" s="52" t="s">
        <v>382</v>
      </c>
    </row>
    <row r="411" spans="2:9" x14ac:dyDescent="0.2">
      <c r="B411" s="49" t="s">
        <v>844</v>
      </c>
      <c r="C411" s="49" t="s">
        <v>381</v>
      </c>
      <c r="D411" s="50" t="s">
        <v>854</v>
      </c>
      <c r="E411" s="51">
        <v>45000</v>
      </c>
      <c r="F411" s="51">
        <v>45000</v>
      </c>
      <c r="G411" s="50" t="s">
        <v>278</v>
      </c>
      <c r="H411" s="50" t="s">
        <v>160</v>
      </c>
      <c r="I411" s="52" t="s">
        <v>382</v>
      </c>
    </row>
    <row r="412" spans="2:9" x14ac:dyDescent="0.2">
      <c r="B412" s="49" t="s">
        <v>843</v>
      </c>
      <c r="C412" s="49" t="s">
        <v>327</v>
      </c>
      <c r="D412" s="50" t="s">
        <v>848</v>
      </c>
      <c r="E412" s="51">
        <v>261.5093</v>
      </c>
      <c r="F412" s="51">
        <v>261.5093</v>
      </c>
      <c r="G412" s="50" t="s">
        <v>278</v>
      </c>
      <c r="H412" s="50" t="s">
        <v>18</v>
      </c>
      <c r="I412" s="52" t="s">
        <v>328</v>
      </c>
    </row>
    <row r="413" spans="2:9" x14ac:dyDescent="0.2">
      <c r="B413" s="49" t="s">
        <v>843</v>
      </c>
      <c r="C413" s="49" t="s">
        <v>327</v>
      </c>
      <c r="D413" s="50" t="s">
        <v>854</v>
      </c>
      <c r="E413" s="51">
        <v>12.93</v>
      </c>
      <c r="F413" s="51">
        <v>12.93</v>
      </c>
      <c r="G413" s="50" t="s">
        <v>278</v>
      </c>
      <c r="H413" s="50" t="s">
        <v>18</v>
      </c>
      <c r="I413" s="52" t="s">
        <v>328</v>
      </c>
    </row>
    <row r="414" spans="2:9" x14ac:dyDescent="0.2">
      <c r="B414" s="49" t="s">
        <v>843</v>
      </c>
      <c r="C414" s="49" t="s">
        <v>329</v>
      </c>
      <c r="D414" s="50" t="s">
        <v>848</v>
      </c>
      <c r="E414" s="51">
        <v>135.0419</v>
      </c>
      <c r="F414" s="51">
        <v>135.0419</v>
      </c>
      <c r="G414" s="50" t="s">
        <v>278</v>
      </c>
      <c r="H414" s="50" t="s">
        <v>18</v>
      </c>
      <c r="I414" s="52" t="s">
        <v>330</v>
      </c>
    </row>
    <row r="415" spans="2:9" x14ac:dyDescent="0.2">
      <c r="B415" s="49" t="s">
        <v>843</v>
      </c>
      <c r="C415" s="49" t="s">
        <v>329</v>
      </c>
      <c r="D415" s="50" t="s">
        <v>854</v>
      </c>
      <c r="E415" s="51">
        <v>51.18</v>
      </c>
      <c r="F415" s="51">
        <v>51.18</v>
      </c>
      <c r="G415" s="50" t="s">
        <v>278</v>
      </c>
      <c r="H415" s="50" t="s">
        <v>18</v>
      </c>
      <c r="I415" s="52" t="s">
        <v>330</v>
      </c>
    </row>
    <row r="416" spans="2:9" x14ac:dyDescent="0.2">
      <c r="B416" s="49" t="s">
        <v>843</v>
      </c>
      <c r="C416" s="49" t="s">
        <v>385</v>
      </c>
      <c r="D416" s="50" t="s">
        <v>848</v>
      </c>
      <c r="E416" s="51">
        <v>1186.403</v>
      </c>
      <c r="F416" s="51">
        <v>1186.403</v>
      </c>
      <c r="G416" s="50" t="s">
        <v>278</v>
      </c>
      <c r="H416" s="50" t="s">
        <v>88</v>
      </c>
      <c r="I416" s="52" t="s">
        <v>386</v>
      </c>
    </row>
    <row r="417" spans="2:9" x14ac:dyDescent="0.2">
      <c r="B417" s="49" t="s">
        <v>843</v>
      </c>
      <c r="C417" s="49" t="s">
        <v>385</v>
      </c>
      <c r="D417" s="50" t="s">
        <v>854</v>
      </c>
      <c r="E417" s="51">
        <v>920.88</v>
      </c>
      <c r="F417" s="51">
        <v>920.88</v>
      </c>
      <c r="G417" s="50" t="s">
        <v>278</v>
      </c>
      <c r="H417" s="50" t="s">
        <v>88</v>
      </c>
      <c r="I417" s="52" t="s">
        <v>386</v>
      </c>
    </row>
    <row r="418" spans="2:9" x14ac:dyDescent="0.2">
      <c r="B418" s="49" t="s">
        <v>296</v>
      </c>
      <c r="C418" s="49" t="s">
        <v>296</v>
      </c>
      <c r="D418" s="50" t="s">
        <v>854</v>
      </c>
      <c r="E418" s="51">
        <v>124244</v>
      </c>
      <c r="F418" s="51">
        <v>12192.804452058219</v>
      </c>
      <c r="G418" s="50" t="s">
        <v>278</v>
      </c>
      <c r="H418" s="50" t="s">
        <v>41</v>
      </c>
      <c r="I418" s="52" t="s">
        <v>297</v>
      </c>
    </row>
    <row r="419" spans="2:9" x14ac:dyDescent="0.2">
      <c r="B419" s="49" t="s">
        <v>838</v>
      </c>
      <c r="C419" s="49" t="s">
        <v>395</v>
      </c>
      <c r="D419" s="50" t="s">
        <v>854</v>
      </c>
      <c r="E419" s="51">
        <v>405</v>
      </c>
      <c r="F419" s="51">
        <v>405</v>
      </c>
      <c r="G419" s="50" t="s">
        <v>278</v>
      </c>
      <c r="H419" s="50" t="s">
        <v>88</v>
      </c>
      <c r="I419" s="52" t="s">
        <v>396</v>
      </c>
    </row>
    <row r="420" spans="2:9" x14ac:dyDescent="0.2">
      <c r="B420" s="49" t="s">
        <v>838</v>
      </c>
      <c r="C420" s="49" t="s">
        <v>397</v>
      </c>
      <c r="D420" s="50" t="s">
        <v>854</v>
      </c>
      <c r="E420" s="51">
        <v>44</v>
      </c>
      <c r="F420" s="51">
        <v>44</v>
      </c>
      <c r="G420" s="50" t="s">
        <v>278</v>
      </c>
      <c r="H420" s="50" t="s">
        <v>88</v>
      </c>
      <c r="I420" s="52" t="s">
        <v>398</v>
      </c>
    </row>
    <row r="421" spans="2:9" x14ac:dyDescent="0.2">
      <c r="B421" s="49" t="s">
        <v>546</v>
      </c>
      <c r="C421" s="49" t="s">
        <v>546</v>
      </c>
      <c r="D421" s="50" t="s">
        <v>848</v>
      </c>
      <c r="E421" s="51">
        <v>522.27650000000006</v>
      </c>
      <c r="F421" s="51">
        <v>522.27650000000006</v>
      </c>
      <c r="G421" s="50" t="s">
        <v>278</v>
      </c>
      <c r="H421" s="50" t="s">
        <v>11</v>
      </c>
      <c r="I421" s="52" t="s">
        <v>547</v>
      </c>
    </row>
    <row r="422" spans="2:9" x14ac:dyDescent="0.2">
      <c r="B422" s="49" t="s">
        <v>836</v>
      </c>
      <c r="C422" s="49" t="s">
        <v>97</v>
      </c>
      <c r="D422" s="50" t="s">
        <v>848</v>
      </c>
      <c r="E422" s="51">
        <v>23917.918351567481</v>
      </c>
      <c r="F422" s="51">
        <v>23917.918351567481</v>
      </c>
      <c r="G422" s="50" t="s">
        <v>278</v>
      </c>
      <c r="H422" s="50" t="s">
        <v>4</v>
      </c>
      <c r="I422" s="52" t="s">
        <v>98</v>
      </c>
    </row>
    <row r="423" spans="2:9" x14ac:dyDescent="0.2">
      <c r="B423" s="49" t="s">
        <v>836</v>
      </c>
      <c r="C423" s="49" t="s">
        <v>37</v>
      </c>
      <c r="D423" s="50" t="s">
        <v>848</v>
      </c>
      <c r="E423" s="51">
        <v>10016.798833398438</v>
      </c>
      <c r="F423" s="51">
        <v>10016.798833398438</v>
      </c>
      <c r="G423" s="50" t="s">
        <v>278</v>
      </c>
      <c r="H423" s="50" t="s">
        <v>11</v>
      </c>
      <c r="I423" s="52" t="s">
        <v>63</v>
      </c>
    </row>
    <row r="424" spans="2:9" x14ac:dyDescent="0.2">
      <c r="B424" s="49" t="s">
        <v>836</v>
      </c>
      <c r="C424" s="49" t="s">
        <v>37</v>
      </c>
      <c r="D424" s="50" t="s">
        <v>854</v>
      </c>
      <c r="E424" s="51">
        <v>528.78768052870794</v>
      </c>
      <c r="F424" s="51">
        <v>528.78768052870794</v>
      </c>
      <c r="G424" s="50" t="s">
        <v>278</v>
      </c>
      <c r="H424" s="50" t="s">
        <v>41</v>
      </c>
      <c r="I424" s="52" t="s">
        <v>45</v>
      </c>
    </row>
    <row r="425" spans="2:9" x14ac:dyDescent="0.2">
      <c r="B425" s="49" t="s">
        <v>836</v>
      </c>
      <c r="C425" s="49" t="s">
        <v>25</v>
      </c>
      <c r="D425" s="50" t="s">
        <v>848</v>
      </c>
      <c r="E425" s="51">
        <v>2780.9196234525548</v>
      </c>
      <c r="F425" s="51">
        <v>2780.9196234525548</v>
      </c>
      <c r="G425" s="50" t="s">
        <v>278</v>
      </c>
      <c r="H425" s="50" t="s">
        <v>21</v>
      </c>
      <c r="I425" s="52" t="s">
        <v>26</v>
      </c>
    </row>
    <row r="426" spans="2:9" x14ac:dyDescent="0.2">
      <c r="B426" s="49" t="s">
        <v>836</v>
      </c>
      <c r="C426" s="49" t="s">
        <v>101</v>
      </c>
      <c r="D426" s="50" t="s">
        <v>848</v>
      </c>
      <c r="E426" s="51">
        <v>5622.18</v>
      </c>
      <c r="F426" s="51">
        <v>5622.18</v>
      </c>
      <c r="G426" s="50" t="s">
        <v>278</v>
      </c>
      <c r="H426" s="50" t="s">
        <v>11</v>
      </c>
      <c r="I426" s="52" t="s">
        <v>105</v>
      </c>
    </row>
    <row r="427" spans="2:9" x14ac:dyDescent="0.2">
      <c r="B427" s="49" t="s">
        <v>836</v>
      </c>
      <c r="C427" s="49" t="s">
        <v>101</v>
      </c>
      <c r="D427" s="50" t="s">
        <v>848</v>
      </c>
      <c r="E427" s="51">
        <v>5061.4010125166324</v>
      </c>
      <c r="F427" s="51">
        <v>5061.4010125166324</v>
      </c>
      <c r="G427" s="50" t="s">
        <v>278</v>
      </c>
      <c r="H427" s="50" t="s">
        <v>11</v>
      </c>
      <c r="I427" s="52" t="s">
        <v>102</v>
      </c>
    </row>
    <row r="428" spans="2:9" x14ac:dyDescent="0.2">
      <c r="B428" s="49" t="s">
        <v>836</v>
      </c>
      <c r="C428" s="49" t="s">
        <v>39</v>
      </c>
      <c r="D428" s="50" t="s">
        <v>848</v>
      </c>
      <c r="E428" s="51">
        <v>3763.3327573750685</v>
      </c>
      <c r="F428" s="51">
        <v>3763.3327573750685</v>
      </c>
      <c r="G428" s="50" t="s">
        <v>278</v>
      </c>
      <c r="H428" s="50" t="s">
        <v>41</v>
      </c>
      <c r="I428" s="52" t="s">
        <v>42</v>
      </c>
    </row>
    <row r="429" spans="2:9" x14ac:dyDescent="0.2">
      <c r="B429" s="49" t="s">
        <v>836</v>
      </c>
      <c r="C429" s="49" t="s">
        <v>39</v>
      </c>
      <c r="D429" s="50" t="s">
        <v>854</v>
      </c>
      <c r="E429" s="51">
        <v>3423.0143777220951</v>
      </c>
      <c r="F429" s="51">
        <v>3423.0143777220951</v>
      </c>
      <c r="G429" s="50" t="s">
        <v>278</v>
      </c>
      <c r="H429" s="50" t="s">
        <v>41</v>
      </c>
      <c r="I429" s="52" t="s">
        <v>42</v>
      </c>
    </row>
    <row r="430" spans="2:9" x14ac:dyDescent="0.2">
      <c r="B430" s="49" t="s">
        <v>836</v>
      </c>
      <c r="C430" s="49" t="s">
        <v>43</v>
      </c>
      <c r="D430" s="50" t="s">
        <v>848</v>
      </c>
      <c r="E430" s="51">
        <v>1809.7062365949014</v>
      </c>
      <c r="F430" s="51">
        <v>1809.7062365949014</v>
      </c>
      <c r="G430" s="50" t="s">
        <v>278</v>
      </c>
      <c r="H430" s="50" t="s">
        <v>41</v>
      </c>
      <c r="I430" s="52" t="s">
        <v>44</v>
      </c>
    </row>
    <row r="431" spans="2:9" x14ac:dyDescent="0.2">
      <c r="B431" s="49" t="s">
        <v>836</v>
      </c>
      <c r="C431" s="49" t="s">
        <v>43</v>
      </c>
      <c r="D431" s="50" t="s">
        <v>854</v>
      </c>
      <c r="E431" s="51">
        <v>2904.6382092771773</v>
      </c>
      <c r="F431" s="51">
        <v>2904.6382092771773</v>
      </c>
      <c r="G431" s="50" t="s">
        <v>278</v>
      </c>
      <c r="H431" s="50" t="s">
        <v>41</v>
      </c>
      <c r="I431" s="52" t="s">
        <v>44</v>
      </c>
    </row>
    <row r="432" spans="2:9" x14ac:dyDescent="0.2">
      <c r="B432" s="49" t="s">
        <v>316</v>
      </c>
      <c r="C432" s="49" t="s">
        <v>316</v>
      </c>
      <c r="D432" s="50" t="s">
        <v>854</v>
      </c>
      <c r="E432" s="51">
        <v>4300</v>
      </c>
      <c r="F432" s="51">
        <v>4300</v>
      </c>
      <c r="G432" s="50" t="s">
        <v>278</v>
      </c>
      <c r="H432" s="50" t="s">
        <v>11</v>
      </c>
      <c r="I432" s="52" t="s">
        <v>317</v>
      </c>
    </row>
    <row r="433" spans="2:9" x14ac:dyDescent="0.2">
      <c r="B433" s="49" t="s">
        <v>847</v>
      </c>
      <c r="C433" s="49" t="s">
        <v>692</v>
      </c>
      <c r="D433" s="50" t="s">
        <v>848</v>
      </c>
      <c r="E433" s="51">
        <v>29191.91</v>
      </c>
      <c r="F433" s="51">
        <v>29191.91</v>
      </c>
      <c r="G433" s="50" t="s">
        <v>278</v>
      </c>
      <c r="H433" s="50" t="s">
        <v>41</v>
      </c>
      <c r="I433" s="52">
        <v>28132</v>
      </c>
    </row>
    <row r="434" spans="2:9" x14ac:dyDescent="0.2">
      <c r="B434" s="49" t="s">
        <v>837</v>
      </c>
      <c r="C434" s="49" t="s">
        <v>392</v>
      </c>
      <c r="D434" s="50" t="s">
        <v>854</v>
      </c>
      <c r="E434" s="51">
        <v>1345</v>
      </c>
      <c r="F434" s="51">
        <v>1345</v>
      </c>
      <c r="G434" s="50" t="s">
        <v>278</v>
      </c>
      <c r="H434" s="50" t="s">
        <v>88</v>
      </c>
      <c r="I434" s="52" t="s">
        <v>393</v>
      </c>
    </row>
    <row r="435" spans="2:9" x14ac:dyDescent="0.2">
      <c r="B435" s="49" t="s">
        <v>837</v>
      </c>
      <c r="C435" s="49" t="s">
        <v>389</v>
      </c>
      <c r="D435" s="50" t="s">
        <v>848</v>
      </c>
      <c r="E435" s="51">
        <v>9021.43</v>
      </c>
      <c r="F435" s="51">
        <v>9021.43</v>
      </c>
      <c r="G435" s="50" t="s">
        <v>278</v>
      </c>
      <c r="H435" s="50" t="s">
        <v>88</v>
      </c>
      <c r="I435" s="52" t="s">
        <v>390</v>
      </c>
    </row>
    <row r="436" spans="2:9" x14ac:dyDescent="0.2">
      <c r="B436" s="49" t="s">
        <v>837</v>
      </c>
      <c r="C436" s="49" t="s">
        <v>389</v>
      </c>
      <c r="D436" s="50" t="s">
        <v>848</v>
      </c>
      <c r="E436" s="51">
        <v>1645.18</v>
      </c>
      <c r="F436" s="51">
        <v>1645.18</v>
      </c>
      <c r="G436" s="50" t="s">
        <v>278</v>
      </c>
      <c r="H436" s="50" t="s">
        <v>88</v>
      </c>
      <c r="I436" s="52" t="s">
        <v>394</v>
      </c>
    </row>
    <row r="437" spans="2:9" x14ac:dyDescent="0.2">
      <c r="B437" s="49" t="s">
        <v>837</v>
      </c>
      <c r="C437" s="49" t="s">
        <v>389</v>
      </c>
      <c r="D437" s="50" t="s">
        <v>854</v>
      </c>
      <c r="E437" s="51">
        <v>8132.05</v>
      </c>
      <c r="F437" s="51">
        <v>8132.05</v>
      </c>
      <c r="G437" s="50" t="s">
        <v>278</v>
      </c>
      <c r="H437" s="50" t="s">
        <v>88</v>
      </c>
      <c r="I437" s="52" t="s">
        <v>390</v>
      </c>
    </row>
    <row r="438" spans="2:9" x14ac:dyDescent="0.2">
      <c r="B438" s="49" t="s">
        <v>837</v>
      </c>
      <c r="C438" s="49" t="s">
        <v>389</v>
      </c>
      <c r="D438" s="50" t="s">
        <v>854</v>
      </c>
      <c r="E438" s="51">
        <v>350.89</v>
      </c>
      <c r="F438" s="51">
        <v>350.89</v>
      </c>
      <c r="G438" s="50" t="s">
        <v>278</v>
      </c>
      <c r="H438" s="50" t="s">
        <v>88</v>
      </c>
      <c r="I438" s="52" t="s">
        <v>394</v>
      </c>
    </row>
    <row r="439" spans="2:9" x14ac:dyDescent="0.2">
      <c r="B439" s="49" t="s">
        <v>837</v>
      </c>
      <c r="C439" s="49" t="s">
        <v>389</v>
      </c>
      <c r="D439" s="50" t="s">
        <v>854</v>
      </c>
      <c r="E439" s="51">
        <v>1600</v>
      </c>
      <c r="F439" s="51">
        <v>1600</v>
      </c>
      <c r="G439" s="50" t="s">
        <v>278</v>
      </c>
      <c r="H439" s="50" t="s">
        <v>88</v>
      </c>
      <c r="I439" s="52" t="s">
        <v>391</v>
      </c>
    </row>
    <row r="440" spans="2:9" x14ac:dyDescent="0.2">
      <c r="B440" s="49" t="s">
        <v>837</v>
      </c>
      <c r="C440" s="49" t="s">
        <v>298</v>
      </c>
      <c r="D440" s="50" t="s">
        <v>854</v>
      </c>
      <c r="E440" s="51">
        <v>2600</v>
      </c>
      <c r="F440" s="51">
        <v>2600</v>
      </c>
      <c r="G440" s="50" t="s">
        <v>278</v>
      </c>
      <c r="H440" s="50" t="s">
        <v>4</v>
      </c>
      <c r="I440" s="52" t="s">
        <v>299</v>
      </c>
    </row>
    <row r="441" spans="2:9" x14ac:dyDescent="0.2">
      <c r="B441" s="49" t="s">
        <v>837</v>
      </c>
      <c r="C441" s="49" t="s">
        <v>300</v>
      </c>
      <c r="D441" s="50" t="s">
        <v>848</v>
      </c>
      <c r="E441" s="51">
        <v>509.91</v>
      </c>
      <c r="F441" s="51">
        <v>509.91</v>
      </c>
      <c r="G441" s="50" t="s">
        <v>278</v>
      </c>
      <c r="H441" s="50" t="s">
        <v>4</v>
      </c>
      <c r="I441" s="52" t="s">
        <v>301</v>
      </c>
    </row>
    <row r="442" spans="2:9" ht="13.5" customHeight="1" x14ac:dyDescent="0.2">
      <c r="B442" s="49" t="s">
        <v>837</v>
      </c>
      <c r="C442" s="49" t="s">
        <v>300</v>
      </c>
      <c r="D442" s="50" t="s">
        <v>854</v>
      </c>
      <c r="E442" s="51">
        <v>1200</v>
      </c>
      <c r="F442" s="51">
        <v>1200</v>
      </c>
      <c r="G442" s="50" t="s">
        <v>278</v>
      </c>
      <c r="H442" s="50" t="s">
        <v>4</v>
      </c>
      <c r="I442" s="52" t="s">
        <v>299</v>
      </c>
    </row>
    <row r="443" spans="2:9" x14ac:dyDescent="0.2">
      <c r="B443" s="49" t="s">
        <v>837</v>
      </c>
      <c r="C443" s="49" t="s">
        <v>300</v>
      </c>
      <c r="D443" s="50" t="s">
        <v>854</v>
      </c>
      <c r="E443" s="51">
        <v>81.09</v>
      </c>
      <c r="F443" s="51">
        <v>81.09</v>
      </c>
      <c r="G443" s="50" t="s">
        <v>278</v>
      </c>
      <c r="H443" s="50" t="s">
        <v>4</v>
      </c>
      <c r="I443" s="52" t="s">
        <v>301</v>
      </c>
    </row>
    <row r="444" spans="2:9" x14ac:dyDescent="0.2">
      <c r="B444" s="49" t="s">
        <v>837</v>
      </c>
      <c r="C444" s="49" t="s">
        <v>27</v>
      </c>
      <c r="D444" s="50" t="s">
        <v>854</v>
      </c>
      <c r="E444" s="51">
        <v>42200</v>
      </c>
      <c r="F444" s="51">
        <v>42200</v>
      </c>
      <c r="G444" s="50" t="s">
        <v>278</v>
      </c>
      <c r="H444" s="50" t="s">
        <v>41</v>
      </c>
      <c r="I444" s="52" t="s">
        <v>279</v>
      </c>
    </row>
    <row r="445" spans="2:9" x14ac:dyDescent="0.2">
      <c r="B445" s="49" t="s">
        <v>837</v>
      </c>
      <c r="C445" s="49" t="s">
        <v>30</v>
      </c>
      <c r="D445" s="50" t="s">
        <v>848</v>
      </c>
      <c r="E445" s="51">
        <v>2448</v>
      </c>
      <c r="F445" s="51">
        <v>2448</v>
      </c>
      <c r="G445" s="50" t="s">
        <v>278</v>
      </c>
      <c r="H445" s="50" t="s">
        <v>41</v>
      </c>
      <c r="I445" s="52" t="s">
        <v>480</v>
      </c>
    </row>
    <row r="446" spans="2:9" x14ac:dyDescent="0.2">
      <c r="B446" s="49" t="s">
        <v>837</v>
      </c>
      <c r="C446" s="49" t="s">
        <v>30</v>
      </c>
      <c r="D446" s="50" t="s">
        <v>848</v>
      </c>
      <c r="E446" s="51">
        <v>1655.48</v>
      </c>
      <c r="F446" s="51">
        <v>1655.48</v>
      </c>
      <c r="G446" s="50" t="s">
        <v>278</v>
      </c>
      <c r="H446" s="50" t="s">
        <v>41</v>
      </c>
      <c r="I446" s="52" t="s">
        <v>280</v>
      </c>
    </row>
    <row r="447" spans="2:9" x14ac:dyDescent="0.2">
      <c r="B447" s="49" t="s">
        <v>837</v>
      </c>
      <c r="C447" s="49" t="s">
        <v>30</v>
      </c>
      <c r="D447" s="50" t="s">
        <v>854</v>
      </c>
      <c r="E447" s="51">
        <v>39.520000000000003</v>
      </c>
      <c r="F447" s="51">
        <v>39.520000000000003</v>
      </c>
      <c r="G447" s="50" t="s">
        <v>278</v>
      </c>
      <c r="H447" s="50" t="s">
        <v>41</v>
      </c>
      <c r="I447" s="52" t="s">
        <v>280</v>
      </c>
    </row>
    <row r="448" spans="2:9" x14ac:dyDescent="0.2">
      <c r="B448" s="49" t="s">
        <v>837</v>
      </c>
      <c r="C448" s="49" t="s">
        <v>690</v>
      </c>
      <c r="D448" s="50" t="s">
        <v>848</v>
      </c>
      <c r="E448" s="51">
        <v>487</v>
      </c>
      <c r="F448" s="51">
        <v>487</v>
      </c>
      <c r="G448" s="50" t="s">
        <v>278</v>
      </c>
      <c r="H448" s="50" t="s">
        <v>88</v>
      </c>
      <c r="I448" s="52" t="s">
        <v>691</v>
      </c>
    </row>
    <row r="449" spans="2:9" x14ac:dyDescent="0.2">
      <c r="B449" s="49" t="s">
        <v>837</v>
      </c>
      <c r="C449" s="49" t="s">
        <v>319</v>
      </c>
      <c r="D449" s="50" t="s">
        <v>854</v>
      </c>
      <c r="E449" s="51">
        <v>2791.6</v>
      </c>
      <c r="F449" s="51">
        <v>2791.6</v>
      </c>
      <c r="G449" s="50" t="s">
        <v>278</v>
      </c>
      <c r="H449" s="50" t="s">
        <v>11</v>
      </c>
      <c r="I449" s="52" t="s">
        <v>320</v>
      </c>
    </row>
    <row r="450" spans="2:9" x14ac:dyDescent="0.2">
      <c r="B450" s="49" t="s">
        <v>837</v>
      </c>
      <c r="C450" s="49" t="s">
        <v>479</v>
      </c>
      <c r="D450" s="50" t="s">
        <v>848</v>
      </c>
      <c r="E450" s="51">
        <v>8408.2999999999993</v>
      </c>
      <c r="F450" s="51">
        <v>8408.2999999999993</v>
      </c>
      <c r="G450" s="50" t="s">
        <v>278</v>
      </c>
      <c r="H450" s="50" t="s">
        <v>11</v>
      </c>
      <c r="I450" s="52" t="s">
        <v>320</v>
      </c>
    </row>
    <row r="451" spans="2:9" x14ac:dyDescent="0.2">
      <c r="B451" s="49" t="s">
        <v>845</v>
      </c>
      <c r="C451" s="49" t="s">
        <v>387</v>
      </c>
      <c r="D451" s="50" t="s">
        <v>854</v>
      </c>
      <c r="E451" s="51">
        <v>171.52</v>
      </c>
      <c r="F451" s="51">
        <v>171.52</v>
      </c>
      <c r="G451" s="50" t="s">
        <v>278</v>
      </c>
      <c r="H451" s="50" t="s">
        <v>88</v>
      </c>
      <c r="I451" s="52" t="s">
        <v>388</v>
      </c>
    </row>
    <row r="452" spans="2:9" x14ac:dyDescent="0.2">
      <c r="B452" s="49" t="s">
        <v>845</v>
      </c>
      <c r="C452" s="49" t="s">
        <v>574</v>
      </c>
      <c r="D452" s="50" t="s">
        <v>848</v>
      </c>
      <c r="E452" s="51">
        <v>185.91050000000001</v>
      </c>
      <c r="F452" s="51">
        <v>185.91050000000001</v>
      </c>
      <c r="G452" s="50" t="s">
        <v>278</v>
      </c>
      <c r="H452" s="50" t="s">
        <v>88</v>
      </c>
      <c r="I452" s="52" t="s">
        <v>575</v>
      </c>
    </row>
    <row r="453" spans="2:9" x14ac:dyDescent="0.2">
      <c r="B453" s="49" t="s">
        <v>845</v>
      </c>
      <c r="C453" s="49" t="s">
        <v>383</v>
      </c>
      <c r="D453" s="50" t="s">
        <v>848</v>
      </c>
      <c r="E453" s="51">
        <v>9248.8248000000003</v>
      </c>
      <c r="F453" s="51">
        <v>9248.8248000000003</v>
      </c>
      <c r="G453" s="50" t="s">
        <v>278</v>
      </c>
      <c r="H453" s="50" t="s">
        <v>88</v>
      </c>
      <c r="I453" s="52" t="s">
        <v>384</v>
      </c>
    </row>
    <row r="454" spans="2:9" x14ac:dyDescent="0.2">
      <c r="B454" s="49" t="s">
        <v>845</v>
      </c>
      <c r="C454" s="49" t="s">
        <v>383</v>
      </c>
      <c r="D454" s="50" t="s">
        <v>854</v>
      </c>
      <c r="E454" s="51">
        <v>160.44999999999999</v>
      </c>
      <c r="F454" s="51">
        <v>160.44999999999999</v>
      </c>
      <c r="G454" s="50" t="s">
        <v>278</v>
      </c>
      <c r="H454" s="50" t="s">
        <v>88</v>
      </c>
      <c r="I454" s="52" t="s">
        <v>384</v>
      </c>
    </row>
    <row r="455" spans="2:9" x14ac:dyDescent="0.2">
      <c r="B455" s="49" t="s">
        <v>842</v>
      </c>
      <c r="C455" s="49" t="s">
        <v>148</v>
      </c>
      <c r="D455" s="50" t="s">
        <v>848</v>
      </c>
      <c r="E455" s="51">
        <v>2068.6304</v>
      </c>
      <c r="F455" s="51">
        <v>2068.6304</v>
      </c>
      <c r="G455" s="50" t="s">
        <v>278</v>
      </c>
      <c r="H455" s="50" t="s">
        <v>11</v>
      </c>
      <c r="I455" s="52" t="s">
        <v>312</v>
      </c>
    </row>
    <row r="456" spans="2:9" x14ac:dyDescent="0.2">
      <c r="B456" s="49" t="s">
        <v>842</v>
      </c>
      <c r="C456" s="49" t="s">
        <v>148</v>
      </c>
      <c r="D456" s="50" t="s">
        <v>848</v>
      </c>
      <c r="E456" s="51">
        <v>1599.8658</v>
      </c>
      <c r="F456" s="51">
        <v>1599.8658</v>
      </c>
      <c r="G456" s="50" t="s">
        <v>278</v>
      </c>
      <c r="H456" s="50" t="s">
        <v>18</v>
      </c>
      <c r="I456" s="52" t="s">
        <v>697</v>
      </c>
    </row>
    <row r="457" spans="2:9" x14ac:dyDescent="0.2">
      <c r="B457" s="49" t="s">
        <v>842</v>
      </c>
      <c r="C457" s="49" t="s">
        <v>148</v>
      </c>
      <c r="D457" s="50" t="s">
        <v>848</v>
      </c>
      <c r="E457" s="51">
        <v>123.8125</v>
      </c>
      <c r="F457" s="51">
        <v>123.8125</v>
      </c>
      <c r="G457" s="50" t="s">
        <v>278</v>
      </c>
      <c r="H457" s="50" t="s">
        <v>11</v>
      </c>
      <c r="I457" s="52" t="s">
        <v>313</v>
      </c>
    </row>
    <row r="458" spans="2:9" x14ac:dyDescent="0.2">
      <c r="B458" s="49" t="s">
        <v>842</v>
      </c>
      <c r="C458" s="49" t="s">
        <v>148</v>
      </c>
      <c r="D458" s="50" t="s">
        <v>848</v>
      </c>
      <c r="E458" s="51">
        <v>68.246399999999994</v>
      </c>
      <c r="F458" s="51">
        <v>68.246399999999994</v>
      </c>
      <c r="G458" s="50" t="s">
        <v>278</v>
      </c>
      <c r="H458" s="50" t="s">
        <v>4</v>
      </c>
      <c r="I458" s="52" t="s">
        <v>151</v>
      </c>
    </row>
    <row r="459" spans="2:9" x14ac:dyDescent="0.2">
      <c r="B459" s="49" t="s">
        <v>842</v>
      </c>
      <c r="C459" s="49" t="s">
        <v>148</v>
      </c>
      <c r="D459" s="50" t="s">
        <v>848</v>
      </c>
      <c r="E459" s="51">
        <v>2036.7149999999999</v>
      </c>
      <c r="F459" s="51">
        <v>2036.7149999999999</v>
      </c>
      <c r="G459" s="50" t="s">
        <v>278</v>
      </c>
      <c r="H459" s="50" t="s">
        <v>11</v>
      </c>
      <c r="I459" s="52" t="s">
        <v>152</v>
      </c>
    </row>
    <row r="460" spans="2:9" x14ac:dyDescent="0.2">
      <c r="B460" s="49" t="s">
        <v>842</v>
      </c>
      <c r="C460" s="49" t="s">
        <v>148</v>
      </c>
      <c r="D460" s="50" t="s">
        <v>848</v>
      </c>
      <c r="E460" s="51">
        <v>219.3759</v>
      </c>
      <c r="F460" s="51">
        <v>219.3759</v>
      </c>
      <c r="G460" s="50" t="s">
        <v>278</v>
      </c>
      <c r="H460" s="50" t="s">
        <v>11</v>
      </c>
      <c r="I460" s="52" t="s">
        <v>314</v>
      </c>
    </row>
    <row r="461" spans="2:9" x14ac:dyDescent="0.2">
      <c r="B461" s="49" t="s">
        <v>842</v>
      </c>
      <c r="C461" s="49" t="s">
        <v>148</v>
      </c>
      <c r="D461" s="50" t="s">
        <v>848</v>
      </c>
      <c r="E461" s="51">
        <v>193.40979999999999</v>
      </c>
      <c r="F461" s="51">
        <v>193.40979999999999</v>
      </c>
      <c r="G461" s="50" t="s">
        <v>278</v>
      </c>
      <c r="H461" s="50" t="s">
        <v>160</v>
      </c>
      <c r="I461" s="52" t="s">
        <v>161</v>
      </c>
    </row>
    <row r="462" spans="2:9" x14ac:dyDescent="0.2">
      <c r="B462" s="49" t="s">
        <v>842</v>
      </c>
      <c r="C462" s="49" t="s">
        <v>148</v>
      </c>
      <c r="D462" s="50" t="s">
        <v>848</v>
      </c>
      <c r="E462" s="51">
        <v>1934.0545</v>
      </c>
      <c r="F462" s="51">
        <v>1934.0545</v>
      </c>
      <c r="G462" s="50" t="s">
        <v>278</v>
      </c>
      <c r="H462" s="50" t="s">
        <v>11</v>
      </c>
      <c r="I462" s="52" t="s">
        <v>315</v>
      </c>
    </row>
    <row r="463" spans="2:9" x14ac:dyDescent="0.2">
      <c r="B463" s="49" t="s">
        <v>842</v>
      </c>
      <c r="C463" s="49" t="s">
        <v>148</v>
      </c>
      <c r="D463" s="50" t="s">
        <v>848</v>
      </c>
      <c r="E463" s="51">
        <v>36.726900000000001</v>
      </c>
      <c r="F463" s="51">
        <v>36.726900000000001</v>
      </c>
      <c r="G463" s="50" t="s">
        <v>278</v>
      </c>
      <c r="H463" s="50" t="s">
        <v>4</v>
      </c>
      <c r="I463" s="52" t="s">
        <v>150</v>
      </c>
    </row>
    <row r="464" spans="2:9" x14ac:dyDescent="0.2">
      <c r="B464" s="49" t="s">
        <v>842</v>
      </c>
      <c r="C464" s="49" t="s">
        <v>148</v>
      </c>
      <c r="D464" s="50" t="s">
        <v>848</v>
      </c>
      <c r="E464" s="51">
        <v>1758.06</v>
      </c>
      <c r="F464" s="51">
        <v>1758.06</v>
      </c>
      <c r="G464" s="50" t="s">
        <v>278</v>
      </c>
      <c r="H464" s="50" t="s">
        <v>4</v>
      </c>
      <c r="I464" s="52" t="s">
        <v>149</v>
      </c>
    </row>
    <row r="465" spans="2:9" x14ac:dyDescent="0.2">
      <c r="B465" s="49" t="s">
        <v>842</v>
      </c>
      <c r="C465" s="49" t="s">
        <v>148</v>
      </c>
      <c r="D465" s="50" t="s">
        <v>854</v>
      </c>
      <c r="E465" s="51">
        <v>1714.4619399999999</v>
      </c>
      <c r="F465" s="51">
        <v>1714.4619399999999</v>
      </c>
      <c r="G465" s="50" t="s">
        <v>278</v>
      </c>
      <c r="H465" s="50" t="s">
        <v>11</v>
      </c>
      <c r="I465" s="52" t="s">
        <v>312</v>
      </c>
    </row>
    <row r="466" spans="2:9" x14ac:dyDescent="0.2">
      <c r="B466" s="49" t="s">
        <v>842</v>
      </c>
      <c r="C466" s="49" t="s">
        <v>148</v>
      </c>
      <c r="D466" s="50" t="s">
        <v>854</v>
      </c>
      <c r="E466" s="51">
        <v>1101</v>
      </c>
      <c r="F466" s="51">
        <v>1101</v>
      </c>
      <c r="G466" s="50" t="s">
        <v>278</v>
      </c>
      <c r="H466" s="50" t="s">
        <v>21</v>
      </c>
      <c r="I466" s="52" t="s">
        <v>356</v>
      </c>
    </row>
    <row r="467" spans="2:9" x14ac:dyDescent="0.2">
      <c r="B467" s="49" t="s">
        <v>842</v>
      </c>
      <c r="C467" s="49" t="s">
        <v>148</v>
      </c>
      <c r="D467" s="50" t="s">
        <v>854</v>
      </c>
      <c r="E467" s="51">
        <v>3075</v>
      </c>
      <c r="F467" s="51">
        <v>3075</v>
      </c>
      <c r="G467" s="50" t="s">
        <v>278</v>
      </c>
      <c r="H467" s="50" t="s">
        <v>4</v>
      </c>
      <c r="I467" s="52">
        <v>22060</v>
      </c>
    </row>
    <row r="468" spans="2:9" x14ac:dyDescent="0.2">
      <c r="B468" s="49" t="s">
        <v>842</v>
      </c>
      <c r="C468" s="49" t="s">
        <v>148</v>
      </c>
      <c r="D468" s="50" t="s">
        <v>854</v>
      </c>
      <c r="E468" s="51">
        <v>814.88355000000001</v>
      </c>
      <c r="F468" s="51">
        <v>814.88355000000001</v>
      </c>
      <c r="G468" s="50" t="s">
        <v>278</v>
      </c>
      <c r="H468" s="50" t="s">
        <v>11</v>
      </c>
      <c r="I468" s="52" t="s">
        <v>313</v>
      </c>
    </row>
    <row r="469" spans="2:9" x14ac:dyDescent="0.2">
      <c r="B469" s="49" t="s">
        <v>842</v>
      </c>
      <c r="C469" s="49" t="s">
        <v>148</v>
      </c>
      <c r="D469" s="50" t="s">
        <v>854</v>
      </c>
      <c r="E469" s="51">
        <v>60.832279999999997</v>
      </c>
      <c r="F469" s="51">
        <v>60.832279999999997</v>
      </c>
      <c r="G469" s="50" t="s">
        <v>278</v>
      </c>
      <c r="H469" s="50" t="s">
        <v>4</v>
      </c>
      <c r="I469" s="52" t="s">
        <v>151</v>
      </c>
    </row>
    <row r="470" spans="2:9" x14ac:dyDescent="0.2">
      <c r="B470" s="49" t="s">
        <v>842</v>
      </c>
      <c r="C470" s="49" t="s">
        <v>148</v>
      </c>
      <c r="D470" s="50" t="s">
        <v>854</v>
      </c>
      <c r="E470" s="51">
        <v>2557.3245099999999</v>
      </c>
      <c r="F470" s="51">
        <v>2557.3245099999999</v>
      </c>
      <c r="G470" s="50" t="s">
        <v>278</v>
      </c>
      <c r="H470" s="50" t="s">
        <v>11</v>
      </c>
      <c r="I470" s="52" t="s">
        <v>152</v>
      </c>
    </row>
    <row r="471" spans="2:9" x14ac:dyDescent="0.2">
      <c r="B471" s="49" t="s">
        <v>842</v>
      </c>
      <c r="C471" s="49" t="s">
        <v>148</v>
      </c>
      <c r="D471" s="50" t="s">
        <v>854</v>
      </c>
      <c r="E471" s="51">
        <v>500</v>
      </c>
      <c r="F471" s="51">
        <v>500</v>
      </c>
      <c r="G471" s="50" t="s">
        <v>278</v>
      </c>
      <c r="H471" s="50" t="s">
        <v>11</v>
      </c>
      <c r="I471" s="52" t="s">
        <v>154</v>
      </c>
    </row>
    <row r="472" spans="2:9" x14ac:dyDescent="0.2">
      <c r="B472" s="49" t="s">
        <v>842</v>
      </c>
      <c r="C472" s="49" t="s">
        <v>148</v>
      </c>
      <c r="D472" s="50" t="s">
        <v>854</v>
      </c>
      <c r="E472" s="51">
        <v>256.67021</v>
      </c>
      <c r="F472" s="51">
        <v>256.67021</v>
      </c>
      <c r="G472" s="50" t="s">
        <v>278</v>
      </c>
      <c r="H472" s="50" t="s">
        <v>11</v>
      </c>
      <c r="I472" s="52" t="s">
        <v>314</v>
      </c>
    </row>
    <row r="473" spans="2:9" x14ac:dyDescent="0.2">
      <c r="B473" s="49" t="s">
        <v>842</v>
      </c>
      <c r="C473" s="49" t="s">
        <v>148</v>
      </c>
      <c r="D473" s="50" t="s">
        <v>854</v>
      </c>
      <c r="E473" s="51">
        <v>836</v>
      </c>
      <c r="F473" s="51">
        <v>836</v>
      </c>
      <c r="G473" s="50" t="s">
        <v>278</v>
      </c>
      <c r="H473" s="50" t="s">
        <v>11</v>
      </c>
      <c r="I473" s="52" t="s">
        <v>153</v>
      </c>
    </row>
    <row r="474" spans="2:9" x14ac:dyDescent="0.2">
      <c r="B474" s="49" t="s">
        <v>842</v>
      </c>
      <c r="C474" s="49" t="s">
        <v>148</v>
      </c>
      <c r="D474" s="50" t="s">
        <v>854</v>
      </c>
      <c r="E474" s="51">
        <v>780.91524000000004</v>
      </c>
      <c r="F474" s="51">
        <v>780.91524000000004</v>
      </c>
      <c r="G474" s="50" t="s">
        <v>278</v>
      </c>
      <c r="H474" s="50" t="s">
        <v>160</v>
      </c>
      <c r="I474" s="52" t="s">
        <v>161</v>
      </c>
    </row>
    <row r="475" spans="2:9" x14ac:dyDescent="0.2">
      <c r="B475" s="49" t="s">
        <v>842</v>
      </c>
      <c r="C475" s="49" t="s">
        <v>148</v>
      </c>
      <c r="D475" s="50" t="s">
        <v>854</v>
      </c>
      <c r="E475" s="51">
        <v>243.15106</v>
      </c>
      <c r="F475" s="51">
        <v>243.15106</v>
      </c>
      <c r="G475" s="50" t="s">
        <v>278</v>
      </c>
      <c r="H475" s="50" t="s">
        <v>11</v>
      </c>
      <c r="I475" s="52" t="s">
        <v>315</v>
      </c>
    </row>
    <row r="476" spans="2:9" x14ac:dyDescent="0.2">
      <c r="B476" s="49" t="s">
        <v>842</v>
      </c>
      <c r="C476" s="49" t="s">
        <v>148</v>
      </c>
      <c r="D476" s="50" t="s">
        <v>854</v>
      </c>
      <c r="E476" s="51">
        <v>94.486149999999995</v>
      </c>
      <c r="F476" s="51">
        <v>94.486149999999995</v>
      </c>
      <c r="G476" s="50" t="s">
        <v>278</v>
      </c>
      <c r="H476" s="50" t="s">
        <v>4</v>
      </c>
      <c r="I476" s="52" t="s">
        <v>150</v>
      </c>
    </row>
    <row r="477" spans="2:9" x14ac:dyDescent="0.2">
      <c r="B477" s="49" t="s">
        <v>842</v>
      </c>
      <c r="C477" s="49" t="s">
        <v>148</v>
      </c>
      <c r="D477" s="50" t="s">
        <v>854</v>
      </c>
      <c r="E477" s="51">
        <v>1275.6029699999999</v>
      </c>
      <c r="F477" s="51">
        <v>1275.6029699999999</v>
      </c>
      <c r="G477" s="50" t="s">
        <v>278</v>
      </c>
      <c r="H477" s="50" t="s">
        <v>4</v>
      </c>
      <c r="I477" s="52" t="s">
        <v>149</v>
      </c>
    </row>
    <row r="478" spans="2:9" x14ac:dyDescent="0.2">
      <c r="B478" s="49" t="s">
        <v>846</v>
      </c>
      <c r="C478" s="49" t="s">
        <v>476</v>
      </c>
      <c r="D478" s="50" t="s">
        <v>848</v>
      </c>
      <c r="E478" s="51">
        <v>5556.7422999999999</v>
      </c>
      <c r="F478" s="51">
        <v>5556.7422999999999</v>
      </c>
      <c r="G478" s="50" t="s">
        <v>278</v>
      </c>
      <c r="H478" s="50" t="s">
        <v>11</v>
      </c>
      <c r="I478" s="52">
        <v>22067</v>
      </c>
    </row>
    <row r="479" spans="2:9" x14ac:dyDescent="0.2">
      <c r="B479" s="49" t="s">
        <v>839</v>
      </c>
      <c r="C479" s="49" t="s">
        <v>113</v>
      </c>
      <c r="D479" s="50" t="s">
        <v>848</v>
      </c>
      <c r="E479" s="51">
        <v>2130.7190000000001</v>
      </c>
      <c r="F479" s="51">
        <v>2130.7190000000001</v>
      </c>
      <c r="G479" s="50" t="s">
        <v>278</v>
      </c>
      <c r="H479" s="50" t="s">
        <v>21</v>
      </c>
      <c r="I479" s="52" t="s">
        <v>358</v>
      </c>
    </row>
    <row r="480" spans="2:9" x14ac:dyDescent="0.2">
      <c r="B480" s="49" t="s">
        <v>839</v>
      </c>
      <c r="C480" s="49" t="s">
        <v>113</v>
      </c>
      <c r="D480" s="50" t="s">
        <v>848</v>
      </c>
      <c r="E480" s="51">
        <v>318.03449999999998</v>
      </c>
      <c r="F480" s="51">
        <v>318.03449999999998</v>
      </c>
      <c r="G480" s="50" t="s">
        <v>278</v>
      </c>
      <c r="H480" s="50" t="s">
        <v>21</v>
      </c>
      <c r="I480" s="52" t="s">
        <v>361</v>
      </c>
    </row>
    <row r="481" spans="2:9" x14ac:dyDescent="0.2">
      <c r="B481" s="49" t="s">
        <v>839</v>
      </c>
      <c r="C481" s="49" t="s">
        <v>113</v>
      </c>
      <c r="D481" s="50" t="s">
        <v>848</v>
      </c>
      <c r="E481" s="51">
        <v>2136.2932999999998</v>
      </c>
      <c r="F481" s="51">
        <v>2136.2932999999998</v>
      </c>
      <c r="G481" s="50" t="s">
        <v>278</v>
      </c>
      <c r="H481" s="50" t="s">
        <v>21</v>
      </c>
      <c r="I481" s="52" t="s">
        <v>359</v>
      </c>
    </row>
    <row r="482" spans="2:9" x14ac:dyDescent="0.2">
      <c r="B482" s="49" t="s">
        <v>839</v>
      </c>
      <c r="C482" s="49" t="s">
        <v>113</v>
      </c>
      <c r="D482" s="50" t="s">
        <v>848</v>
      </c>
      <c r="E482" s="51">
        <v>4043.8515000000002</v>
      </c>
      <c r="F482" s="51">
        <v>4043.8515000000002</v>
      </c>
      <c r="G482" s="50" t="s">
        <v>278</v>
      </c>
      <c r="H482" s="50" t="s">
        <v>4</v>
      </c>
      <c r="I482" s="52" t="s">
        <v>302</v>
      </c>
    </row>
    <row r="483" spans="2:9" x14ac:dyDescent="0.2">
      <c r="B483" s="49" t="s">
        <v>839</v>
      </c>
      <c r="C483" s="49" t="s">
        <v>113</v>
      </c>
      <c r="D483" s="50" t="s">
        <v>848</v>
      </c>
      <c r="E483" s="51">
        <v>2450</v>
      </c>
      <c r="F483" s="51">
        <v>2450</v>
      </c>
      <c r="G483" s="50" t="s">
        <v>278</v>
      </c>
      <c r="H483" s="50" t="s">
        <v>4</v>
      </c>
      <c r="I483" s="52" t="s">
        <v>665</v>
      </c>
    </row>
    <row r="484" spans="2:9" x14ac:dyDescent="0.2">
      <c r="B484" s="49" t="s">
        <v>839</v>
      </c>
      <c r="C484" s="49" t="s">
        <v>113</v>
      </c>
      <c r="D484" s="50" t="s">
        <v>848</v>
      </c>
      <c r="E484" s="51">
        <v>5454.6046999999999</v>
      </c>
      <c r="F484" s="51">
        <v>5454.6046999999999</v>
      </c>
      <c r="G484" s="50" t="s">
        <v>278</v>
      </c>
      <c r="H484" s="50" t="s">
        <v>21</v>
      </c>
      <c r="I484" s="52" t="s">
        <v>360</v>
      </c>
    </row>
    <row r="485" spans="2:9" x14ac:dyDescent="0.2">
      <c r="B485" s="49" t="s">
        <v>839</v>
      </c>
      <c r="C485" s="49" t="s">
        <v>113</v>
      </c>
      <c r="D485" s="50" t="s">
        <v>848</v>
      </c>
      <c r="E485" s="51">
        <v>8974.3037999999997</v>
      </c>
      <c r="F485" s="51">
        <v>8974.3037999999997</v>
      </c>
      <c r="G485" s="50" t="s">
        <v>278</v>
      </c>
      <c r="H485" s="50" t="s">
        <v>11</v>
      </c>
      <c r="I485" s="52" t="s">
        <v>321</v>
      </c>
    </row>
    <row r="486" spans="2:9" x14ac:dyDescent="0.2">
      <c r="B486" s="49" t="s">
        <v>839</v>
      </c>
      <c r="C486" s="49" t="s">
        <v>113</v>
      </c>
      <c r="D486" s="50" t="s">
        <v>848</v>
      </c>
      <c r="E486" s="51">
        <v>413.53769999999997</v>
      </c>
      <c r="F486" s="51">
        <v>413.53769999999997</v>
      </c>
      <c r="G486" s="50" t="s">
        <v>278</v>
      </c>
      <c r="H486" s="50" t="s">
        <v>21</v>
      </c>
      <c r="I486" s="52" t="s">
        <v>362</v>
      </c>
    </row>
    <row r="487" spans="2:9" x14ac:dyDescent="0.2">
      <c r="B487" s="49" t="s">
        <v>839</v>
      </c>
      <c r="C487" s="49" t="s">
        <v>113</v>
      </c>
      <c r="D487" s="50" t="s">
        <v>848</v>
      </c>
      <c r="E487" s="51">
        <v>881.78560000000004</v>
      </c>
      <c r="F487" s="51">
        <v>881.78560000000004</v>
      </c>
      <c r="G487" s="50" t="s">
        <v>278</v>
      </c>
      <c r="H487" s="50" t="s">
        <v>4</v>
      </c>
      <c r="I487" s="52" t="s">
        <v>303</v>
      </c>
    </row>
    <row r="488" spans="2:9" x14ac:dyDescent="0.2">
      <c r="B488" s="49" t="s">
        <v>839</v>
      </c>
      <c r="C488" s="49" t="s">
        <v>113</v>
      </c>
      <c r="D488" s="50" t="s">
        <v>848</v>
      </c>
      <c r="E488" s="51">
        <v>3055</v>
      </c>
      <c r="F488" s="51">
        <v>3055</v>
      </c>
      <c r="G488" s="50" t="s">
        <v>278</v>
      </c>
      <c r="H488" s="50" t="s">
        <v>11</v>
      </c>
      <c r="I488" s="52" t="s">
        <v>666</v>
      </c>
    </row>
    <row r="489" spans="2:9" x14ac:dyDescent="0.2">
      <c r="B489" s="49" t="s">
        <v>839</v>
      </c>
      <c r="C489" s="49" t="s">
        <v>113</v>
      </c>
      <c r="D489" s="50" t="s">
        <v>848</v>
      </c>
      <c r="E489" s="51">
        <v>18.8249</v>
      </c>
      <c r="F489" s="51">
        <v>18.8249</v>
      </c>
      <c r="G489" s="50" t="s">
        <v>278</v>
      </c>
      <c r="H489" s="50" t="s">
        <v>4</v>
      </c>
      <c r="I489" s="52" t="s">
        <v>667</v>
      </c>
    </row>
    <row r="490" spans="2:9" x14ac:dyDescent="0.2">
      <c r="B490" s="49" t="s">
        <v>839</v>
      </c>
      <c r="C490" s="49" t="s">
        <v>113</v>
      </c>
      <c r="D490" s="50" t="s">
        <v>848</v>
      </c>
      <c r="E490" s="51">
        <v>4112.0483000000004</v>
      </c>
      <c r="F490" s="51">
        <v>4112.0483000000004</v>
      </c>
      <c r="G490" s="50" t="s">
        <v>278</v>
      </c>
      <c r="H490" s="50" t="s">
        <v>4</v>
      </c>
      <c r="I490" s="52" t="s">
        <v>304</v>
      </c>
    </row>
    <row r="491" spans="2:9" x14ac:dyDescent="0.2">
      <c r="B491" s="49" t="s">
        <v>839</v>
      </c>
      <c r="C491" s="49" t="s">
        <v>113</v>
      </c>
      <c r="D491" s="50" t="s">
        <v>848</v>
      </c>
      <c r="E491" s="51">
        <v>1111.6448</v>
      </c>
      <c r="F491" s="51">
        <v>1111.6448</v>
      </c>
      <c r="G491" s="50" t="s">
        <v>278</v>
      </c>
      <c r="H491" s="50" t="s">
        <v>160</v>
      </c>
      <c r="I491" s="52" t="s">
        <v>374</v>
      </c>
    </row>
    <row r="492" spans="2:9" x14ac:dyDescent="0.2">
      <c r="B492" s="49" t="s">
        <v>839</v>
      </c>
      <c r="C492" s="49" t="s">
        <v>113</v>
      </c>
      <c r="D492" s="50" t="s">
        <v>848</v>
      </c>
      <c r="E492" s="51">
        <v>1765</v>
      </c>
      <c r="F492" s="51">
        <v>1765</v>
      </c>
      <c r="G492" s="50" t="s">
        <v>278</v>
      </c>
      <c r="H492" s="50" t="s">
        <v>88</v>
      </c>
      <c r="I492" s="52" t="s">
        <v>668</v>
      </c>
    </row>
    <row r="493" spans="2:9" x14ac:dyDescent="0.2">
      <c r="B493" s="49" t="s">
        <v>839</v>
      </c>
      <c r="C493" s="49" t="s">
        <v>113</v>
      </c>
      <c r="D493" s="50" t="s">
        <v>854</v>
      </c>
      <c r="E493" s="51">
        <v>586.28099999999995</v>
      </c>
      <c r="F493" s="51">
        <v>586.28099999999995</v>
      </c>
      <c r="G493" s="50" t="s">
        <v>278</v>
      </c>
      <c r="H493" s="50" t="s">
        <v>21</v>
      </c>
      <c r="I493" s="52" t="s">
        <v>358</v>
      </c>
    </row>
    <row r="494" spans="2:9" x14ac:dyDescent="0.2">
      <c r="B494" s="49" t="s">
        <v>839</v>
      </c>
      <c r="C494" s="49" t="s">
        <v>113</v>
      </c>
      <c r="D494" s="50" t="s">
        <v>854</v>
      </c>
      <c r="E494" s="51">
        <v>169.96549999999999</v>
      </c>
      <c r="F494" s="51">
        <v>169.96549999999999</v>
      </c>
      <c r="G494" s="50" t="s">
        <v>278</v>
      </c>
      <c r="H494" s="50" t="s">
        <v>21</v>
      </c>
      <c r="I494" s="52" t="s">
        <v>361</v>
      </c>
    </row>
    <row r="495" spans="2:9" x14ac:dyDescent="0.2">
      <c r="B495" s="49" t="s">
        <v>839</v>
      </c>
      <c r="C495" s="49" t="s">
        <v>113</v>
      </c>
      <c r="D495" s="50" t="s">
        <v>854</v>
      </c>
      <c r="E495" s="51">
        <v>509.70670000000001</v>
      </c>
      <c r="F495" s="51">
        <v>509.70670000000001</v>
      </c>
      <c r="G495" s="50" t="s">
        <v>278</v>
      </c>
      <c r="H495" s="50" t="s">
        <v>21</v>
      </c>
      <c r="I495" s="52" t="s">
        <v>359</v>
      </c>
    </row>
    <row r="496" spans="2:9" x14ac:dyDescent="0.2">
      <c r="B496" s="49" t="s">
        <v>839</v>
      </c>
      <c r="C496" s="49" t="s">
        <v>113</v>
      </c>
      <c r="D496" s="50" t="s">
        <v>854</v>
      </c>
      <c r="E496" s="51">
        <v>1500</v>
      </c>
      <c r="F496" s="51">
        <v>1500</v>
      </c>
      <c r="G496" s="50" t="s">
        <v>278</v>
      </c>
      <c r="H496" s="50" t="s">
        <v>21</v>
      </c>
      <c r="I496" s="52" t="s">
        <v>357</v>
      </c>
    </row>
    <row r="497" spans="2:9" x14ac:dyDescent="0.2">
      <c r="B497" s="49" t="s">
        <v>839</v>
      </c>
      <c r="C497" s="49" t="s">
        <v>113</v>
      </c>
      <c r="D497" s="50" t="s">
        <v>854</v>
      </c>
      <c r="E497" s="51">
        <v>1956.1485</v>
      </c>
      <c r="F497" s="51">
        <v>1956.1485</v>
      </c>
      <c r="G497" s="50" t="s">
        <v>278</v>
      </c>
      <c r="H497" s="50" t="s">
        <v>4</v>
      </c>
      <c r="I497" s="52" t="s">
        <v>302</v>
      </c>
    </row>
    <row r="498" spans="2:9" x14ac:dyDescent="0.2">
      <c r="B498" s="49" t="s">
        <v>839</v>
      </c>
      <c r="C498" s="49" t="s">
        <v>113</v>
      </c>
      <c r="D498" s="50" t="s">
        <v>854</v>
      </c>
      <c r="E498" s="51">
        <v>459.39530000000002</v>
      </c>
      <c r="F498" s="51">
        <v>459.39530000000002</v>
      </c>
      <c r="G498" s="50" t="s">
        <v>278</v>
      </c>
      <c r="H498" s="50" t="s">
        <v>21</v>
      </c>
      <c r="I498" s="52" t="s">
        <v>360</v>
      </c>
    </row>
    <row r="499" spans="2:9" x14ac:dyDescent="0.2">
      <c r="B499" s="49" t="s">
        <v>839</v>
      </c>
      <c r="C499" s="49" t="s">
        <v>113</v>
      </c>
      <c r="D499" s="50" t="s">
        <v>854</v>
      </c>
      <c r="E499" s="51">
        <v>3840.6961999999999</v>
      </c>
      <c r="F499" s="51">
        <v>3840.6961999999999</v>
      </c>
      <c r="G499" s="50" t="s">
        <v>278</v>
      </c>
      <c r="H499" s="50" t="s">
        <v>11</v>
      </c>
      <c r="I499" s="52" t="s">
        <v>321</v>
      </c>
    </row>
    <row r="500" spans="2:9" x14ac:dyDescent="0.2">
      <c r="B500" s="49" t="s">
        <v>839</v>
      </c>
      <c r="C500" s="49" t="s">
        <v>113</v>
      </c>
      <c r="D500" s="50" t="s">
        <v>854</v>
      </c>
      <c r="E500" s="51">
        <v>36.462299999999999</v>
      </c>
      <c r="F500" s="51">
        <v>36.462299999999999</v>
      </c>
      <c r="G500" s="50" t="s">
        <v>278</v>
      </c>
      <c r="H500" s="50" t="s">
        <v>21</v>
      </c>
      <c r="I500" s="52" t="s">
        <v>362</v>
      </c>
    </row>
    <row r="501" spans="2:9" x14ac:dyDescent="0.2">
      <c r="B501" s="49" t="s">
        <v>839</v>
      </c>
      <c r="C501" s="49" t="s">
        <v>113</v>
      </c>
      <c r="D501" s="50" t="s">
        <v>854</v>
      </c>
      <c r="E501" s="51">
        <v>818.21439999999996</v>
      </c>
      <c r="F501" s="51">
        <v>818.21439999999996</v>
      </c>
      <c r="G501" s="50" t="s">
        <v>278</v>
      </c>
      <c r="H501" s="50" t="s">
        <v>4</v>
      </c>
      <c r="I501" s="52" t="s">
        <v>303</v>
      </c>
    </row>
    <row r="502" spans="2:9" x14ac:dyDescent="0.2">
      <c r="B502" s="49" t="s">
        <v>839</v>
      </c>
      <c r="C502" s="49" t="s">
        <v>113</v>
      </c>
      <c r="D502" s="50" t="s">
        <v>854</v>
      </c>
      <c r="E502" s="51">
        <v>40</v>
      </c>
      <c r="F502" s="51">
        <v>40</v>
      </c>
      <c r="G502" s="50" t="s">
        <v>278</v>
      </c>
      <c r="H502" s="50" t="s">
        <v>88</v>
      </c>
      <c r="I502" s="52" t="s">
        <v>357</v>
      </c>
    </row>
    <row r="503" spans="2:9" x14ac:dyDescent="0.2">
      <c r="B503" s="49" t="s">
        <v>839</v>
      </c>
      <c r="C503" s="49" t="s">
        <v>113</v>
      </c>
      <c r="D503" s="50" t="s">
        <v>854</v>
      </c>
      <c r="E503" s="51">
        <v>1230</v>
      </c>
      <c r="F503" s="51">
        <v>1230</v>
      </c>
      <c r="G503" s="50" t="s">
        <v>278</v>
      </c>
      <c r="H503" s="50" t="s">
        <v>88</v>
      </c>
      <c r="I503" s="52" t="s">
        <v>357</v>
      </c>
    </row>
    <row r="504" spans="2:9" x14ac:dyDescent="0.2">
      <c r="B504" s="49" t="s">
        <v>839</v>
      </c>
      <c r="C504" s="49" t="s">
        <v>113</v>
      </c>
      <c r="D504" s="50" t="s">
        <v>854</v>
      </c>
      <c r="E504" s="51">
        <v>180</v>
      </c>
      <c r="F504" s="51">
        <v>180</v>
      </c>
      <c r="G504" s="50" t="s">
        <v>278</v>
      </c>
      <c r="H504" s="50" t="s">
        <v>88</v>
      </c>
      <c r="I504" s="52" t="s">
        <v>357</v>
      </c>
    </row>
    <row r="505" spans="2:9" x14ac:dyDescent="0.2">
      <c r="B505" s="49" t="s">
        <v>839</v>
      </c>
      <c r="C505" s="49" t="s">
        <v>113</v>
      </c>
      <c r="D505" s="50" t="s">
        <v>854</v>
      </c>
      <c r="E505" s="51">
        <v>264.95170000000002</v>
      </c>
      <c r="F505" s="51">
        <v>264.95170000000002</v>
      </c>
      <c r="G505" s="50" t="s">
        <v>278</v>
      </c>
      <c r="H505" s="50" t="s">
        <v>4</v>
      </c>
      <c r="I505" s="52" t="s">
        <v>304</v>
      </c>
    </row>
    <row r="506" spans="2:9" x14ac:dyDescent="0.2">
      <c r="B506" s="49" t="s">
        <v>839</v>
      </c>
      <c r="C506" s="49" t="s">
        <v>113</v>
      </c>
      <c r="D506" s="50" t="s">
        <v>854</v>
      </c>
      <c r="E506" s="51">
        <v>888.35519999999997</v>
      </c>
      <c r="F506" s="51">
        <v>888.35519999999997</v>
      </c>
      <c r="G506" s="50" t="s">
        <v>278</v>
      </c>
      <c r="H506" s="50" t="s">
        <v>160</v>
      </c>
      <c r="I506" s="52" t="s">
        <v>374</v>
      </c>
    </row>
    <row r="507" spans="2:9" x14ac:dyDescent="0.2">
      <c r="B507" s="49" t="s">
        <v>835</v>
      </c>
      <c r="C507" s="49" t="s">
        <v>247</v>
      </c>
      <c r="D507" s="50" t="s">
        <v>848</v>
      </c>
      <c r="E507" s="51">
        <v>347.67</v>
      </c>
      <c r="F507" s="51">
        <v>347.67</v>
      </c>
      <c r="G507" s="50" t="s">
        <v>278</v>
      </c>
      <c r="H507" s="50" t="s">
        <v>11</v>
      </c>
      <c r="I507" s="52" t="s">
        <v>248</v>
      </c>
    </row>
    <row r="508" spans="2:9" x14ac:dyDescent="0.2">
      <c r="B508" s="49" t="s">
        <v>835</v>
      </c>
      <c r="C508" s="49" t="s">
        <v>612</v>
      </c>
      <c r="D508" s="50" t="s">
        <v>848</v>
      </c>
      <c r="E508" s="51">
        <v>627.19000000000005</v>
      </c>
      <c r="F508" s="51">
        <v>627.19000000000005</v>
      </c>
      <c r="G508" s="50" t="s">
        <v>278</v>
      </c>
      <c r="H508" s="50" t="s">
        <v>4</v>
      </c>
      <c r="I508" s="52" t="s">
        <v>613</v>
      </c>
    </row>
    <row r="509" spans="2:9" x14ac:dyDescent="0.2">
      <c r="B509" s="49" t="s">
        <v>835</v>
      </c>
      <c r="C509" s="49" t="s">
        <v>580</v>
      </c>
      <c r="D509" s="50" t="s">
        <v>848</v>
      </c>
      <c r="E509" s="51">
        <v>900</v>
      </c>
      <c r="F509" s="51">
        <v>900</v>
      </c>
      <c r="G509" s="50" t="s">
        <v>278</v>
      </c>
      <c r="H509" s="50" t="s">
        <v>4</v>
      </c>
      <c r="I509" s="52" t="s">
        <v>581</v>
      </c>
    </row>
    <row r="510" spans="2:9" x14ac:dyDescent="0.2">
      <c r="B510" s="49" t="s">
        <v>835</v>
      </c>
      <c r="C510" s="49" t="s">
        <v>555</v>
      </c>
      <c r="D510" s="50" t="s">
        <v>848</v>
      </c>
      <c r="E510" s="51">
        <v>1750</v>
      </c>
      <c r="F510" s="51">
        <v>1750</v>
      </c>
      <c r="G510" s="50" t="s">
        <v>278</v>
      </c>
      <c r="H510" s="50" t="s">
        <v>11</v>
      </c>
      <c r="I510" s="52" t="s">
        <v>556</v>
      </c>
    </row>
    <row r="511" spans="2:9" x14ac:dyDescent="0.2">
      <c r="B511" s="49" t="s">
        <v>835</v>
      </c>
      <c r="C511" s="49" t="s">
        <v>252</v>
      </c>
      <c r="D511" s="50" t="s">
        <v>848</v>
      </c>
      <c r="E511" s="51">
        <v>1185</v>
      </c>
      <c r="F511" s="51">
        <v>1185</v>
      </c>
      <c r="G511" s="50" t="s">
        <v>278</v>
      </c>
      <c r="H511" s="50" t="s">
        <v>11</v>
      </c>
      <c r="I511" s="52" t="s">
        <v>254</v>
      </c>
    </row>
    <row r="512" spans="2:9" x14ac:dyDescent="0.2">
      <c r="B512" s="49" t="s">
        <v>835</v>
      </c>
      <c r="C512" s="49" t="s">
        <v>252</v>
      </c>
      <c r="D512" s="50" t="s">
        <v>848</v>
      </c>
      <c r="E512" s="51">
        <v>1031.0133000000001</v>
      </c>
      <c r="F512" s="51">
        <v>1031.0133000000001</v>
      </c>
      <c r="G512" s="50" t="s">
        <v>278</v>
      </c>
      <c r="H512" s="50" t="s">
        <v>11</v>
      </c>
      <c r="I512" s="52" t="s">
        <v>254</v>
      </c>
    </row>
    <row r="513" spans="2:9" x14ac:dyDescent="0.2">
      <c r="B513" s="49" t="s">
        <v>835</v>
      </c>
      <c r="C513" s="49" t="s">
        <v>570</v>
      </c>
      <c r="D513" s="50" t="s">
        <v>848</v>
      </c>
      <c r="E513" s="51">
        <v>872.19269999999995</v>
      </c>
      <c r="F513" s="51">
        <v>872.19269999999995</v>
      </c>
      <c r="G513" s="50" t="s">
        <v>278</v>
      </c>
      <c r="H513" s="50" t="s">
        <v>21</v>
      </c>
      <c r="I513" s="52" t="s">
        <v>571</v>
      </c>
    </row>
    <row r="514" spans="2:9" x14ac:dyDescent="0.2">
      <c r="B514" s="49" t="s">
        <v>835</v>
      </c>
      <c r="C514" s="49" t="s">
        <v>679</v>
      </c>
      <c r="D514" s="50" t="s">
        <v>848</v>
      </c>
      <c r="E514" s="51">
        <v>86.478300000000004</v>
      </c>
      <c r="F514" s="51">
        <v>86.478300000000004</v>
      </c>
      <c r="G514" s="50" t="s">
        <v>278</v>
      </c>
      <c r="H514" s="50" t="s">
        <v>35</v>
      </c>
      <c r="I514" s="52" t="s">
        <v>680</v>
      </c>
    </row>
    <row r="515" spans="2:9" x14ac:dyDescent="0.2">
      <c r="B515" s="49" t="s">
        <v>835</v>
      </c>
      <c r="C515" s="49" t="s">
        <v>2</v>
      </c>
      <c r="D515" s="50" t="s">
        <v>848</v>
      </c>
      <c r="E515" s="51">
        <v>251.16820000000001</v>
      </c>
      <c r="F515" s="51">
        <v>251.16820000000001</v>
      </c>
      <c r="G515" s="50" t="s">
        <v>278</v>
      </c>
      <c r="H515" s="50" t="s">
        <v>4</v>
      </c>
      <c r="I515" s="52" t="s">
        <v>5</v>
      </c>
    </row>
    <row r="516" spans="2:9" x14ac:dyDescent="0.2">
      <c r="B516" s="49" t="s">
        <v>835</v>
      </c>
      <c r="C516" s="49" t="s">
        <v>521</v>
      </c>
      <c r="D516" s="50" t="s">
        <v>848</v>
      </c>
      <c r="E516" s="51">
        <v>7138.8521000000001</v>
      </c>
      <c r="F516" s="51">
        <v>7138.8521000000001</v>
      </c>
      <c r="G516" s="50" t="s">
        <v>278</v>
      </c>
      <c r="H516" s="50" t="s">
        <v>21</v>
      </c>
      <c r="I516" s="52" t="s">
        <v>522</v>
      </c>
    </row>
    <row r="517" spans="2:9" x14ac:dyDescent="0.2">
      <c r="B517" s="49" t="s">
        <v>835</v>
      </c>
      <c r="C517" s="49" t="s">
        <v>51</v>
      </c>
      <c r="D517" s="50" t="s">
        <v>848</v>
      </c>
      <c r="E517" s="51">
        <v>668.56449999999995</v>
      </c>
      <c r="F517" s="51">
        <v>668.56449999999995</v>
      </c>
      <c r="G517" s="50" t="s">
        <v>278</v>
      </c>
      <c r="H517" s="50" t="s">
        <v>4</v>
      </c>
      <c r="I517" s="52" t="s">
        <v>52</v>
      </c>
    </row>
    <row r="518" spans="2:9" x14ac:dyDescent="0.2">
      <c r="B518" s="49" t="s">
        <v>835</v>
      </c>
      <c r="C518" s="49" t="s">
        <v>213</v>
      </c>
      <c r="D518" s="50" t="s">
        <v>848</v>
      </c>
      <c r="E518" s="51">
        <v>798</v>
      </c>
      <c r="F518" s="51">
        <v>798</v>
      </c>
      <c r="G518" s="50" t="s">
        <v>278</v>
      </c>
      <c r="H518" s="50" t="s">
        <v>4</v>
      </c>
      <c r="I518" s="52" t="s">
        <v>215</v>
      </c>
    </row>
    <row r="519" spans="2:9" x14ac:dyDescent="0.2">
      <c r="B519" s="49" t="s">
        <v>835</v>
      </c>
      <c r="C519" s="49" t="s">
        <v>656</v>
      </c>
      <c r="D519" s="50" t="s">
        <v>848</v>
      </c>
      <c r="E519" s="51">
        <v>58.900300000000001</v>
      </c>
      <c r="F519" s="51">
        <v>58.900300000000001</v>
      </c>
      <c r="G519" s="50" t="s">
        <v>278</v>
      </c>
      <c r="H519" s="50" t="s">
        <v>4</v>
      </c>
      <c r="I519" s="52" t="s">
        <v>657</v>
      </c>
    </row>
    <row r="520" spans="2:9" x14ac:dyDescent="0.2">
      <c r="B520" s="49" t="s">
        <v>835</v>
      </c>
      <c r="C520" s="49" t="s">
        <v>608</v>
      </c>
      <c r="D520" s="50" t="s">
        <v>848</v>
      </c>
      <c r="E520" s="51">
        <v>222.16</v>
      </c>
      <c r="F520" s="51">
        <v>222.16</v>
      </c>
      <c r="G520" s="50" t="s">
        <v>278</v>
      </c>
      <c r="H520" s="50" t="s">
        <v>4</v>
      </c>
      <c r="I520" s="52" t="s">
        <v>609</v>
      </c>
    </row>
    <row r="521" spans="2:9" x14ac:dyDescent="0.2">
      <c r="B521" s="49" t="s">
        <v>835</v>
      </c>
      <c r="C521" s="49" t="s">
        <v>244</v>
      </c>
      <c r="D521" s="50" t="s">
        <v>848</v>
      </c>
      <c r="E521" s="51">
        <v>181</v>
      </c>
      <c r="F521" s="51">
        <v>181</v>
      </c>
      <c r="G521" s="50" t="s">
        <v>278</v>
      </c>
      <c r="H521" s="50" t="s">
        <v>11</v>
      </c>
      <c r="I521" s="52" t="s">
        <v>245</v>
      </c>
    </row>
    <row r="522" spans="2:9" x14ac:dyDescent="0.2">
      <c r="B522" s="49" t="s">
        <v>835</v>
      </c>
      <c r="C522" s="49" t="s">
        <v>83</v>
      </c>
      <c r="D522" s="50" t="s">
        <v>848</v>
      </c>
      <c r="E522" s="51">
        <v>241.96</v>
      </c>
      <c r="F522" s="51">
        <v>241.96</v>
      </c>
      <c r="G522" s="50" t="s">
        <v>278</v>
      </c>
      <c r="H522" s="50" t="s">
        <v>11</v>
      </c>
      <c r="I522" s="52" t="s">
        <v>251</v>
      </c>
    </row>
    <row r="523" spans="2:9" x14ac:dyDescent="0.2">
      <c r="B523" s="49" t="s">
        <v>835</v>
      </c>
      <c r="C523" s="49" t="s">
        <v>642</v>
      </c>
      <c r="D523" s="50" t="s">
        <v>848</v>
      </c>
      <c r="E523" s="51">
        <v>177.75970000000001</v>
      </c>
      <c r="F523" s="51">
        <v>177.75970000000001</v>
      </c>
      <c r="G523" s="50" t="s">
        <v>278</v>
      </c>
      <c r="H523" s="50" t="s">
        <v>4</v>
      </c>
      <c r="I523" s="52" t="s">
        <v>643</v>
      </c>
    </row>
    <row r="524" spans="2:9" x14ac:dyDescent="0.2">
      <c r="B524" s="49" t="s">
        <v>835</v>
      </c>
      <c r="C524" s="49" t="s">
        <v>642</v>
      </c>
      <c r="D524" s="50" t="s">
        <v>848</v>
      </c>
      <c r="E524" s="51">
        <v>3948.5122000000001</v>
      </c>
      <c r="F524" s="51">
        <v>3948.5122000000001</v>
      </c>
      <c r="G524" s="50" t="s">
        <v>278</v>
      </c>
      <c r="H524" s="50" t="s">
        <v>41</v>
      </c>
      <c r="I524" s="52" t="s">
        <v>687</v>
      </c>
    </row>
    <row r="525" spans="2:9" x14ac:dyDescent="0.2">
      <c r="B525" s="49" t="s">
        <v>835</v>
      </c>
      <c r="C525" s="49" t="s">
        <v>618</v>
      </c>
      <c r="D525" s="50" t="s">
        <v>848</v>
      </c>
      <c r="E525" s="51">
        <v>220.47</v>
      </c>
      <c r="F525" s="51">
        <v>220.47</v>
      </c>
      <c r="G525" s="50" t="s">
        <v>278</v>
      </c>
      <c r="H525" s="50" t="s">
        <v>4</v>
      </c>
      <c r="I525" s="52" t="s">
        <v>619</v>
      </c>
    </row>
    <row r="526" spans="2:9" x14ac:dyDescent="0.2">
      <c r="B526" s="49" t="s">
        <v>835</v>
      </c>
      <c r="C526" s="49" t="s">
        <v>405</v>
      </c>
      <c r="D526" s="50" t="s">
        <v>848</v>
      </c>
      <c r="E526" s="51">
        <v>150.44</v>
      </c>
      <c r="F526" s="51">
        <v>150.44</v>
      </c>
      <c r="G526" s="50" t="s">
        <v>278</v>
      </c>
      <c r="H526" s="50" t="s">
        <v>4</v>
      </c>
      <c r="I526" s="52" t="s">
        <v>610</v>
      </c>
    </row>
    <row r="527" spans="2:9" x14ac:dyDescent="0.2">
      <c r="B527" s="49" t="s">
        <v>835</v>
      </c>
      <c r="C527" s="49" t="s">
        <v>405</v>
      </c>
      <c r="D527" s="50" t="s">
        <v>848</v>
      </c>
      <c r="E527" s="51">
        <v>298.64999999999998</v>
      </c>
      <c r="F527" s="51">
        <v>298.64999999999998</v>
      </c>
      <c r="G527" s="50" t="s">
        <v>278</v>
      </c>
      <c r="H527" s="50" t="s">
        <v>21</v>
      </c>
      <c r="I527" s="52" t="s">
        <v>497</v>
      </c>
    </row>
    <row r="528" spans="2:9" x14ac:dyDescent="0.2">
      <c r="B528" s="49" t="s">
        <v>835</v>
      </c>
      <c r="C528" s="49" t="s">
        <v>405</v>
      </c>
      <c r="D528" s="50" t="s">
        <v>848</v>
      </c>
      <c r="E528" s="51">
        <v>348.98</v>
      </c>
      <c r="F528" s="51">
        <v>348.98</v>
      </c>
      <c r="G528" s="50" t="s">
        <v>278</v>
      </c>
      <c r="H528" s="50" t="s">
        <v>4</v>
      </c>
      <c r="I528" s="52" t="s">
        <v>601</v>
      </c>
    </row>
    <row r="529" spans="2:9" x14ac:dyDescent="0.2">
      <c r="B529" s="49" t="s">
        <v>835</v>
      </c>
      <c r="C529" s="49" t="s">
        <v>405</v>
      </c>
      <c r="D529" s="50" t="s">
        <v>848</v>
      </c>
      <c r="E529" s="51">
        <v>407.08</v>
      </c>
      <c r="F529" s="51">
        <v>407.08</v>
      </c>
      <c r="G529" s="50" t="s">
        <v>278</v>
      </c>
      <c r="H529" s="50" t="s">
        <v>4</v>
      </c>
      <c r="I529" s="52" t="s">
        <v>602</v>
      </c>
    </row>
    <row r="530" spans="2:9" x14ac:dyDescent="0.2">
      <c r="B530" s="49" t="s">
        <v>835</v>
      </c>
      <c r="C530" s="49" t="s">
        <v>405</v>
      </c>
      <c r="D530" s="50" t="s">
        <v>848</v>
      </c>
      <c r="E530" s="51">
        <v>231.39</v>
      </c>
      <c r="F530" s="51">
        <v>231.39</v>
      </c>
      <c r="G530" s="50" t="s">
        <v>278</v>
      </c>
      <c r="H530" s="50" t="s">
        <v>4</v>
      </c>
      <c r="I530" s="52" t="s">
        <v>603</v>
      </c>
    </row>
    <row r="531" spans="2:9" x14ac:dyDescent="0.2">
      <c r="B531" s="49" t="s">
        <v>835</v>
      </c>
      <c r="C531" s="49" t="s">
        <v>405</v>
      </c>
      <c r="D531" s="50" t="s">
        <v>848</v>
      </c>
      <c r="E531" s="51">
        <v>388.46</v>
      </c>
      <c r="F531" s="51">
        <v>388.46</v>
      </c>
      <c r="G531" s="50" t="s">
        <v>278</v>
      </c>
      <c r="H531" s="50" t="s">
        <v>11</v>
      </c>
      <c r="I531" s="52" t="s">
        <v>498</v>
      </c>
    </row>
    <row r="532" spans="2:9" x14ac:dyDescent="0.2">
      <c r="B532" s="49" t="s">
        <v>835</v>
      </c>
      <c r="C532" s="49" t="s">
        <v>405</v>
      </c>
      <c r="D532" s="50" t="s">
        <v>848</v>
      </c>
      <c r="E532" s="51">
        <v>274.87</v>
      </c>
      <c r="F532" s="51">
        <v>274.87</v>
      </c>
      <c r="G532" s="50" t="s">
        <v>278</v>
      </c>
      <c r="H532" s="50" t="s">
        <v>21</v>
      </c>
      <c r="I532" s="52" t="s">
        <v>501</v>
      </c>
    </row>
    <row r="533" spans="2:9" x14ac:dyDescent="0.2">
      <c r="B533" s="49" t="s">
        <v>835</v>
      </c>
      <c r="C533" s="49" t="s">
        <v>625</v>
      </c>
      <c r="D533" s="50" t="s">
        <v>848</v>
      </c>
      <c r="E533" s="51">
        <v>9152.4092000000001</v>
      </c>
      <c r="F533" s="51">
        <v>9152.4092000000001</v>
      </c>
      <c r="G533" s="50" t="s">
        <v>278</v>
      </c>
      <c r="H533" s="50" t="s">
        <v>4</v>
      </c>
      <c r="I533" s="52" t="s">
        <v>626</v>
      </c>
    </row>
    <row r="534" spans="2:9" x14ac:dyDescent="0.2">
      <c r="B534" s="49" t="s">
        <v>835</v>
      </c>
      <c r="C534" s="49" t="s">
        <v>506</v>
      </c>
      <c r="D534" s="50" t="s">
        <v>848</v>
      </c>
      <c r="E534" s="51">
        <v>1017.8377</v>
      </c>
      <c r="F534" s="51">
        <v>1017.8377</v>
      </c>
      <c r="G534" s="50" t="s">
        <v>278</v>
      </c>
      <c r="H534" s="50" t="s">
        <v>4</v>
      </c>
      <c r="I534" s="52" t="s">
        <v>627</v>
      </c>
    </row>
    <row r="535" spans="2:9" x14ac:dyDescent="0.2">
      <c r="B535" s="49" t="s">
        <v>835</v>
      </c>
      <c r="C535" s="49" t="s">
        <v>506</v>
      </c>
      <c r="D535" s="50" t="s">
        <v>848</v>
      </c>
      <c r="E535" s="51">
        <v>2018.7695000000001</v>
      </c>
      <c r="F535" s="51">
        <v>2018.7695000000001</v>
      </c>
      <c r="G535" s="50" t="s">
        <v>278</v>
      </c>
      <c r="H535" s="50" t="s">
        <v>160</v>
      </c>
      <c r="I535" s="52" t="s">
        <v>380</v>
      </c>
    </row>
    <row r="536" spans="2:9" x14ac:dyDescent="0.2">
      <c r="B536" s="49" t="s">
        <v>835</v>
      </c>
      <c r="C536" s="49" t="s">
        <v>379</v>
      </c>
      <c r="D536" s="50" t="s">
        <v>854</v>
      </c>
      <c r="E536" s="51">
        <v>291</v>
      </c>
      <c r="F536" s="51">
        <v>291</v>
      </c>
      <c r="G536" s="50" t="s">
        <v>278</v>
      </c>
      <c r="H536" s="50" t="s">
        <v>160</v>
      </c>
      <c r="I536" s="52" t="s">
        <v>380</v>
      </c>
    </row>
    <row r="537" spans="2:9" x14ac:dyDescent="0.2">
      <c r="B537" s="49" t="s">
        <v>835</v>
      </c>
      <c r="C537" s="49" t="s">
        <v>294</v>
      </c>
      <c r="D537" s="50" t="s">
        <v>848</v>
      </c>
      <c r="E537" s="51">
        <v>339.63659999999999</v>
      </c>
      <c r="F537" s="51">
        <v>339.63659999999999</v>
      </c>
      <c r="G537" s="50" t="s">
        <v>278</v>
      </c>
      <c r="H537" s="50" t="s">
        <v>41</v>
      </c>
      <c r="I537" s="52" t="s">
        <v>295</v>
      </c>
    </row>
    <row r="538" spans="2:9" x14ac:dyDescent="0.2">
      <c r="B538" s="49" t="s">
        <v>835</v>
      </c>
      <c r="C538" s="49" t="s">
        <v>294</v>
      </c>
      <c r="D538" s="50" t="s">
        <v>854</v>
      </c>
      <c r="E538" s="51">
        <v>180</v>
      </c>
      <c r="F538" s="51">
        <v>180</v>
      </c>
      <c r="G538" s="50" t="s">
        <v>278</v>
      </c>
      <c r="H538" s="50" t="s">
        <v>41</v>
      </c>
      <c r="I538" s="52" t="s">
        <v>295</v>
      </c>
    </row>
    <row r="539" spans="2:9" x14ac:dyDescent="0.2">
      <c r="B539" s="49" t="s">
        <v>835</v>
      </c>
      <c r="C539" s="49" t="s">
        <v>681</v>
      </c>
      <c r="D539" s="50" t="s">
        <v>848</v>
      </c>
      <c r="E539" s="51">
        <v>4713.2885999999999</v>
      </c>
      <c r="F539" s="51">
        <v>4713.2885999999999</v>
      </c>
      <c r="G539" s="50" t="s">
        <v>278</v>
      </c>
      <c r="H539" s="50" t="s">
        <v>41</v>
      </c>
      <c r="I539" s="52" t="s">
        <v>682</v>
      </c>
    </row>
    <row r="540" spans="2:9" x14ac:dyDescent="0.2">
      <c r="B540" s="49" t="s">
        <v>835</v>
      </c>
      <c r="C540" s="49" t="s">
        <v>53</v>
      </c>
      <c r="D540" s="50" t="s">
        <v>848</v>
      </c>
      <c r="E540" s="51">
        <v>2089.6761000000001</v>
      </c>
      <c r="F540" s="51">
        <v>2089.6761000000001</v>
      </c>
      <c r="G540" s="50" t="s">
        <v>278</v>
      </c>
      <c r="H540" s="50" t="s">
        <v>4</v>
      </c>
      <c r="I540" s="52" t="s">
        <v>54</v>
      </c>
    </row>
    <row r="541" spans="2:9" x14ac:dyDescent="0.2">
      <c r="B541" s="49" t="s">
        <v>835</v>
      </c>
      <c r="C541" s="49" t="s">
        <v>688</v>
      </c>
      <c r="D541" s="50" t="s">
        <v>848</v>
      </c>
      <c r="E541" s="51">
        <v>124.2919</v>
      </c>
      <c r="F541" s="51">
        <v>124.2919</v>
      </c>
      <c r="G541" s="50" t="s">
        <v>278</v>
      </c>
      <c r="H541" s="50" t="s">
        <v>88</v>
      </c>
      <c r="I541" s="52" t="s">
        <v>689</v>
      </c>
    </row>
    <row r="542" spans="2:9" x14ac:dyDescent="0.2">
      <c r="B542" s="49" t="s">
        <v>835</v>
      </c>
      <c r="C542" s="49" t="s">
        <v>71</v>
      </c>
      <c r="D542" s="50" t="s">
        <v>854</v>
      </c>
      <c r="E542" s="51">
        <v>679.53399999999999</v>
      </c>
      <c r="F542" s="51">
        <v>679.53399999999999</v>
      </c>
      <c r="G542" s="50" t="s">
        <v>278</v>
      </c>
      <c r="H542" s="50" t="s">
        <v>18</v>
      </c>
      <c r="I542" s="52" t="s">
        <v>72</v>
      </c>
    </row>
    <row r="543" spans="2:9" x14ac:dyDescent="0.2">
      <c r="B543" s="49" t="s">
        <v>835</v>
      </c>
      <c r="C543" s="49" t="s">
        <v>523</v>
      </c>
      <c r="D543" s="50" t="s">
        <v>848</v>
      </c>
      <c r="E543" s="51">
        <v>15.736599999999999</v>
      </c>
      <c r="F543" s="51">
        <v>15.736599999999999</v>
      </c>
      <c r="G543" s="50" t="s">
        <v>278</v>
      </c>
      <c r="H543" s="50" t="s">
        <v>21</v>
      </c>
      <c r="I543" s="52" t="s">
        <v>524</v>
      </c>
    </row>
    <row r="544" spans="2:9" x14ac:dyDescent="0.2">
      <c r="B544" s="49" t="s">
        <v>835</v>
      </c>
      <c r="C544" s="49" t="s">
        <v>10</v>
      </c>
      <c r="D544" s="50" t="s">
        <v>848</v>
      </c>
      <c r="E544" s="51">
        <v>3166.94</v>
      </c>
      <c r="F544" s="51">
        <v>3166.94</v>
      </c>
      <c r="G544" s="50" t="s">
        <v>278</v>
      </c>
      <c r="H544" s="50" t="s">
        <v>11</v>
      </c>
      <c r="I544" s="52" t="s">
        <v>12</v>
      </c>
    </row>
    <row r="545" spans="2:9" x14ac:dyDescent="0.2">
      <c r="B545" s="49" t="s">
        <v>835</v>
      </c>
      <c r="C545" s="49" t="s">
        <v>572</v>
      </c>
      <c r="D545" s="50" t="s">
        <v>848</v>
      </c>
      <c r="E545" s="51">
        <v>300</v>
      </c>
      <c r="F545" s="51">
        <v>300</v>
      </c>
      <c r="G545" s="50" t="s">
        <v>278</v>
      </c>
      <c r="H545" s="50" t="s">
        <v>4</v>
      </c>
      <c r="I545" s="52" t="s">
        <v>660</v>
      </c>
    </row>
    <row r="546" spans="2:9" x14ac:dyDescent="0.2">
      <c r="B546" s="49" t="s">
        <v>835</v>
      </c>
      <c r="C546" s="49" t="s">
        <v>572</v>
      </c>
      <c r="D546" s="50" t="s">
        <v>848</v>
      </c>
      <c r="E546" s="51">
        <v>500</v>
      </c>
      <c r="F546" s="51">
        <v>500</v>
      </c>
      <c r="G546" s="50" t="s">
        <v>278</v>
      </c>
      <c r="H546" s="50" t="s">
        <v>21</v>
      </c>
      <c r="I546" s="52" t="s">
        <v>573</v>
      </c>
    </row>
    <row r="547" spans="2:9" x14ac:dyDescent="0.2">
      <c r="B547" s="49" t="s">
        <v>835</v>
      </c>
      <c r="C547" s="49" t="s">
        <v>481</v>
      </c>
      <c r="D547" s="50" t="s">
        <v>848</v>
      </c>
      <c r="E547" s="51">
        <v>2989.4106000000002</v>
      </c>
      <c r="F547" s="51">
        <v>2989.4106000000002</v>
      </c>
      <c r="G547" s="50" t="s">
        <v>278</v>
      </c>
      <c r="H547" s="50" t="s">
        <v>21</v>
      </c>
      <c r="I547" s="52" t="s">
        <v>482</v>
      </c>
    </row>
    <row r="548" spans="2:9" x14ac:dyDescent="0.2">
      <c r="B548" s="49" t="s">
        <v>835</v>
      </c>
      <c r="C548" s="49" t="s">
        <v>576</v>
      </c>
      <c r="D548" s="50" t="s">
        <v>848</v>
      </c>
      <c r="E548" s="51">
        <v>5896.2093000000004</v>
      </c>
      <c r="F548" s="51">
        <v>5896.2093000000004</v>
      </c>
      <c r="G548" s="50" t="s">
        <v>278</v>
      </c>
      <c r="H548" s="50" t="s">
        <v>4</v>
      </c>
      <c r="I548" s="52" t="s">
        <v>577</v>
      </c>
    </row>
    <row r="549" spans="2:9" x14ac:dyDescent="0.2">
      <c r="B549" s="49" t="s">
        <v>835</v>
      </c>
      <c r="C549" s="49" t="s">
        <v>64</v>
      </c>
      <c r="D549" s="50" t="s">
        <v>848</v>
      </c>
      <c r="E549" s="51">
        <v>34177.748699999996</v>
      </c>
      <c r="F549" s="51">
        <v>34177.748699999996</v>
      </c>
      <c r="G549" s="50" t="s">
        <v>278</v>
      </c>
      <c r="H549" s="50" t="s">
        <v>11</v>
      </c>
      <c r="I549" s="52" t="s">
        <v>65</v>
      </c>
    </row>
    <row r="550" spans="2:9" x14ac:dyDescent="0.2">
      <c r="B550" s="49" t="s">
        <v>835</v>
      </c>
      <c r="C550" s="49" t="s">
        <v>499</v>
      </c>
      <c r="D550" s="50" t="s">
        <v>848</v>
      </c>
      <c r="E550" s="51">
        <v>138.77000000000001</v>
      </c>
      <c r="F550" s="51">
        <v>138.77000000000001</v>
      </c>
      <c r="G550" s="50" t="s">
        <v>278</v>
      </c>
      <c r="H550" s="50" t="s">
        <v>11</v>
      </c>
      <c r="I550" s="52" t="s">
        <v>500</v>
      </c>
    </row>
    <row r="551" spans="2:9" x14ac:dyDescent="0.2">
      <c r="B551" s="49" t="s">
        <v>835</v>
      </c>
      <c r="C551" s="49" t="s">
        <v>616</v>
      </c>
      <c r="D551" s="50" t="s">
        <v>848</v>
      </c>
      <c r="E551" s="51">
        <v>183.69</v>
      </c>
      <c r="F551" s="51">
        <v>183.69</v>
      </c>
      <c r="G551" s="50" t="s">
        <v>278</v>
      </c>
      <c r="H551" s="50" t="s">
        <v>4</v>
      </c>
      <c r="I551" s="52" t="s">
        <v>617</v>
      </c>
    </row>
    <row r="552" spans="2:9" x14ac:dyDescent="0.2">
      <c r="B552" s="49" t="s">
        <v>835</v>
      </c>
      <c r="C552" s="49" t="s">
        <v>216</v>
      </c>
      <c r="D552" s="50" t="s">
        <v>848</v>
      </c>
      <c r="E552" s="51">
        <v>313.81869999999998</v>
      </c>
      <c r="F552" s="51">
        <v>313.81869999999998</v>
      </c>
      <c r="G552" s="50" t="s">
        <v>278</v>
      </c>
      <c r="H552" s="50" t="s">
        <v>4</v>
      </c>
      <c r="I552" s="52" t="s">
        <v>217</v>
      </c>
    </row>
    <row r="553" spans="2:9" x14ac:dyDescent="0.2">
      <c r="B553" s="49" t="s">
        <v>835</v>
      </c>
      <c r="C553" s="49" t="s">
        <v>628</v>
      </c>
      <c r="D553" s="50" t="s">
        <v>848</v>
      </c>
      <c r="E553" s="51">
        <v>264.36180000000002</v>
      </c>
      <c r="F553" s="51">
        <v>264.36180000000002</v>
      </c>
      <c r="G553" s="50" t="s">
        <v>278</v>
      </c>
      <c r="H553" s="50" t="s">
        <v>18</v>
      </c>
      <c r="I553" s="52" t="s">
        <v>629</v>
      </c>
    </row>
    <row r="554" spans="2:9" x14ac:dyDescent="0.2">
      <c r="B554" s="49" t="s">
        <v>835</v>
      </c>
      <c r="C554" s="49" t="s">
        <v>308</v>
      </c>
      <c r="D554" s="50" t="s">
        <v>848</v>
      </c>
      <c r="E554" s="51">
        <v>4017.3856999999998</v>
      </c>
      <c r="F554" s="51">
        <v>4017.3856999999998</v>
      </c>
      <c r="G554" s="50" t="s">
        <v>278</v>
      </c>
      <c r="H554" s="50" t="s">
        <v>4</v>
      </c>
      <c r="I554" s="52" t="s">
        <v>309</v>
      </c>
    </row>
    <row r="555" spans="2:9" x14ac:dyDescent="0.2">
      <c r="B555" s="49" t="s">
        <v>835</v>
      </c>
      <c r="C555" s="49" t="s">
        <v>308</v>
      </c>
      <c r="D555" s="50" t="s">
        <v>854</v>
      </c>
      <c r="E555" s="51">
        <v>2732.61</v>
      </c>
      <c r="F555" s="51">
        <v>2732.61</v>
      </c>
      <c r="G555" s="50" t="s">
        <v>278</v>
      </c>
      <c r="H555" s="50" t="s">
        <v>4</v>
      </c>
      <c r="I555" s="52" t="s">
        <v>309</v>
      </c>
    </row>
    <row r="556" spans="2:9" x14ac:dyDescent="0.2">
      <c r="B556" s="49" t="s">
        <v>835</v>
      </c>
      <c r="C556" s="49" t="s">
        <v>228</v>
      </c>
      <c r="D556" s="50" t="s">
        <v>848</v>
      </c>
      <c r="E556" s="51">
        <v>119.1738</v>
      </c>
      <c r="F556" s="51">
        <v>119.1738</v>
      </c>
      <c r="G556" s="50" t="s">
        <v>278</v>
      </c>
      <c r="H556" s="50" t="s">
        <v>4</v>
      </c>
      <c r="I556" s="52" t="s">
        <v>229</v>
      </c>
    </row>
    <row r="557" spans="2:9" x14ac:dyDescent="0.2">
      <c r="B557" s="49" t="s">
        <v>835</v>
      </c>
      <c r="C557" s="49" t="s">
        <v>504</v>
      </c>
      <c r="D557" s="50" t="s">
        <v>848</v>
      </c>
      <c r="E557" s="51">
        <v>107.95</v>
      </c>
      <c r="F557" s="51">
        <v>107.95</v>
      </c>
      <c r="G557" s="50" t="s">
        <v>278</v>
      </c>
      <c r="H557" s="50" t="s">
        <v>21</v>
      </c>
      <c r="I557" s="52" t="s">
        <v>505</v>
      </c>
    </row>
    <row r="558" spans="2:9" x14ac:dyDescent="0.2">
      <c r="B558" s="49" t="s">
        <v>835</v>
      </c>
      <c r="C558" s="49" t="s">
        <v>504</v>
      </c>
      <c r="D558" s="50" t="s">
        <v>848</v>
      </c>
      <c r="E558" s="51">
        <v>207.98</v>
      </c>
      <c r="F558" s="51">
        <v>207.98</v>
      </c>
      <c r="G558" s="50" t="s">
        <v>278</v>
      </c>
      <c r="H558" s="50" t="s">
        <v>4</v>
      </c>
      <c r="I558" s="52" t="s">
        <v>620</v>
      </c>
    </row>
    <row r="559" spans="2:9" x14ac:dyDescent="0.2">
      <c r="B559" s="49" t="s">
        <v>835</v>
      </c>
      <c r="C559" s="49" t="s">
        <v>372</v>
      </c>
      <c r="D559" s="50" t="s">
        <v>854</v>
      </c>
      <c r="E559" s="51">
        <v>4588</v>
      </c>
      <c r="F559" s="51">
        <v>4588</v>
      </c>
      <c r="G559" s="50" t="s">
        <v>278</v>
      </c>
      <c r="H559" s="50" t="s">
        <v>21</v>
      </c>
      <c r="I559" s="52" t="s">
        <v>373</v>
      </c>
    </row>
    <row r="560" spans="2:9" x14ac:dyDescent="0.2">
      <c r="B560" s="49" t="s">
        <v>835</v>
      </c>
      <c r="C560" s="49" t="s">
        <v>99</v>
      </c>
      <c r="D560" s="50" t="s">
        <v>854</v>
      </c>
      <c r="E560" s="51">
        <v>217</v>
      </c>
      <c r="F560" s="51">
        <v>217</v>
      </c>
      <c r="G560" s="50" t="s">
        <v>278</v>
      </c>
      <c r="H560" s="50" t="s">
        <v>160</v>
      </c>
      <c r="I560" s="52" t="s">
        <v>375</v>
      </c>
    </row>
    <row r="561" spans="2:9" x14ac:dyDescent="0.2">
      <c r="B561" s="49" t="s">
        <v>835</v>
      </c>
      <c r="C561" s="49" t="s">
        <v>99</v>
      </c>
      <c r="D561" s="50" t="s">
        <v>854</v>
      </c>
      <c r="E561" s="51">
        <v>29</v>
      </c>
      <c r="F561" s="51">
        <v>29</v>
      </c>
      <c r="G561" s="50" t="s">
        <v>278</v>
      </c>
      <c r="H561" s="50" t="s">
        <v>88</v>
      </c>
      <c r="I561" s="52" t="s">
        <v>401</v>
      </c>
    </row>
    <row r="562" spans="2:9" x14ac:dyDescent="0.2">
      <c r="B562" s="49" t="s">
        <v>835</v>
      </c>
      <c r="C562" s="49" t="s">
        <v>99</v>
      </c>
      <c r="D562" s="50" t="s">
        <v>854</v>
      </c>
      <c r="E562" s="51">
        <v>91</v>
      </c>
      <c r="F562" s="51">
        <v>91</v>
      </c>
      <c r="G562" s="50" t="s">
        <v>278</v>
      </c>
      <c r="H562" s="50" t="s">
        <v>88</v>
      </c>
      <c r="I562" s="52" t="s">
        <v>400</v>
      </c>
    </row>
    <row r="563" spans="2:9" x14ac:dyDescent="0.2">
      <c r="B563" s="49" t="s">
        <v>835</v>
      </c>
      <c r="C563" s="49" t="s">
        <v>99</v>
      </c>
      <c r="D563" s="50" t="s">
        <v>854</v>
      </c>
      <c r="E563" s="51">
        <v>2444</v>
      </c>
      <c r="F563" s="51">
        <v>2444</v>
      </c>
      <c r="G563" s="50" t="s">
        <v>278</v>
      </c>
      <c r="H563" s="50" t="s">
        <v>88</v>
      </c>
      <c r="I563" s="52" t="s">
        <v>399</v>
      </c>
    </row>
    <row r="564" spans="2:9" x14ac:dyDescent="0.2">
      <c r="B564" s="49" t="s">
        <v>835</v>
      </c>
      <c r="C564" s="49" t="s">
        <v>604</v>
      </c>
      <c r="D564" s="50" t="s">
        <v>848</v>
      </c>
      <c r="E564" s="51">
        <v>215.88</v>
      </c>
      <c r="F564" s="51">
        <v>215.88</v>
      </c>
      <c r="G564" s="50" t="s">
        <v>278</v>
      </c>
      <c r="H564" s="50" t="s">
        <v>4</v>
      </c>
      <c r="I564" s="52" t="s">
        <v>605</v>
      </c>
    </row>
    <row r="565" spans="2:9" x14ac:dyDescent="0.2">
      <c r="B565" s="49" t="s">
        <v>835</v>
      </c>
      <c r="C565" s="49" t="s">
        <v>683</v>
      </c>
      <c r="D565" s="50" t="s">
        <v>848</v>
      </c>
      <c r="E565" s="51">
        <v>3025.12</v>
      </c>
      <c r="F565" s="51">
        <v>3025.12</v>
      </c>
      <c r="G565" s="50" t="s">
        <v>278</v>
      </c>
      <c r="H565" s="50" t="s">
        <v>41</v>
      </c>
      <c r="I565" s="52" t="s">
        <v>684</v>
      </c>
    </row>
    <row r="566" spans="2:9" x14ac:dyDescent="0.2">
      <c r="B566" s="49" t="s">
        <v>835</v>
      </c>
      <c r="C566" s="49" t="s">
        <v>606</v>
      </c>
      <c r="D566" s="50" t="s">
        <v>848</v>
      </c>
      <c r="E566" s="51">
        <v>156.04</v>
      </c>
      <c r="F566" s="51">
        <v>156.04</v>
      </c>
      <c r="G566" s="50" t="s">
        <v>278</v>
      </c>
      <c r="H566" s="50" t="s">
        <v>4</v>
      </c>
      <c r="I566" s="52" t="s">
        <v>607</v>
      </c>
    </row>
    <row r="567" spans="2:9" x14ac:dyDescent="0.2">
      <c r="B567" s="49" t="s">
        <v>835</v>
      </c>
      <c r="C567" s="49" t="s">
        <v>493</v>
      </c>
      <c r="D567" s="50" t="s">
        <v>848</v>
      </c>
      <c r="E567" s="51">
        <v>2834.56</v>
      </c>
      <c r="F567" s="51">
        <v>2834.56</v>
      </c>
      <c r="G567" s="50" t="s">
        <v>278</v>
      </c>
      <c r="H567" s="50" t="s">
        <v>21</v>
      </c>
      <c r="I567" s="52" t="s">
        <v>494</v>
      </c>
    </row>
    <row r="568" spans="2:9" x14ac:dyDescent="0.2">
      <c r="B568" s="49" t="s">
        <v>835</v>
      </c>
      <c r="C568" s="49" t="s">
        <v>48</v>
      </c>
      <c r="D568" s="50" t="s">
        <v>848</v>
      </c>
      <c r="E568" s="51">
        <v>5802.54</v>
      </c>
      <c r="F568" s="51">
        <v>5802.54</v>
      </c>
      <c r="G568" s="50" t="s">
        <v>278</v>
      </c>
      <c r="H568" s="50" t="s">
        <v>4</v>
      </c>
      <c r="I568" s="52" t="s">
        <v>50</v>
      </c>
    </row>
    <row r="569" spans="2:9" x14ac:dyDescent="0.2">
      <c r="B569" s="49" t="s">
        <v>835</v>
      </c>
      <c r="C569" s="49" t="s">
        <v>59</v>
      </c>
      <c r="D569" s="50" t="s">
        <v>848</v>
      </c>
      <c r="E569" s="51">
        <v>1790.7543000000001</v>
      </c>
      <c r="F569" s="51">
        <v>1790.7543000000001</v>
      </c>
      <c r="G569" s="50" t="s">
        <v>278</v>
      </c>
      <c r="H569" s="50" t="s">
        <v>4</v>
      </c>
      <c r="I569" s="52" t="s">
        <v>305</v>
      </c>
    </row>
    <row r="570" spans="2:9" x14ac:dyDescent="0.2">
      <c r="B570" s="49" t="s">
        <v>835</v>
      </c>
      <c r="C570" s="49" t="s">
        <v>59</v>
      </c>
      <c r="D570" s="50" t="s">
        <v>848</v>
      </c>
      <c r="E570" s="51">
        <v>1874.884</v>
      </c>
      <c r="F570" s="51">
        <v>1874.884</v>
      </c>
      <c r="G570" s="50" t="s">
        <v>278</v>
      </c>
      <c r="H570" s="50" t="s">
        <v>11</v>
      </c>
      <c r="I570" s="52" t="s">
        <v>169</v>
      </c>
    </row>
    <row r="571" spans="2:9" x14ac:dyDescent="0.2">
      <c r="B571" s="49" t="s">
        <v>835</v>
      </c>
      <c r="C571" s="49" t="s">
        <v>59</v>
      </c>
      <c r="D571" s="50" t="s">
        <v>854</v>
      </c>
      <c r="E571" s="51">
        <v>3876</v>
      </c>
      <c r="F571" s="51">
        <v>3876</v>
      </c>
      <c r="G571" s="50" t="s">
        <v>278</v>
      </c>
      <c r="H571" s="50" t="s">
        <v>4</v>
      </c>
      <c r="I571" s="52" t="s">
        <v>305</v>
      </c>
    </row>
    <row r="572" spans="2:9" x14ac:dyDescent="0.2">
      <c r="B572" s="49" t="s">
        <v>835</v>
      </c>
      <c r="C572" s="49" t="s">
        <v>59</v>
      </c>
      <c r="D572" s="50" t="s">
        <v>854</v>
      </c>
      <c r="E572" s="51">
        <v>13500</v>
      </c>
      <c r="F572" s="51">
        <v>13500</v>
      </c>
      <c r="G572" s="50" t="s">
        <v>278</v>
      </c>
      <c r="H572" s="50" t="s">
        <v>18</v>
      </c>
      <c r="I572" s="52" t="s">
        <v>339</v>
      </c>
    </row>
    <row r="573" spans="2:9" x14ac:dyDescent="0.2">
      <c r="B573" s="49" t="s">
        <v>835</v>
      </c>
      <c r="C573" s="49" t="s">
        <v>59</v>
      </c>
      <c r="D573" s="50" t="s">
        <v>854</v>
      </c>
      <c r="E573" s="51">
        <v>8500</v>
      </c>
      <c r="F573" s="51">
        <v>8500</v>
      </c>
      <c r="G573" s="50" t="s">
        <v>278</v>
      </c>
      <c r="H573" s="50" t="s">
        <v>21</v>
      </c>
      <c r="I573" s="52" t="s">
        <v>363</v>
      </c>
    </row>
    <row r="574" spans="2:9" x14ac:dyDescent="0.2">
      <c r="B574" s="49" t="s">
        <v>835</v>
      </c>
      <c r="C574" s="49" t="s">
        <v>59</v>
      </c>
      <c r="D574" s="50" t="s">
        <v>854</v>
      </c>
      <c r="E574" s="51">
        <v>3000</v>
      </c>
      <c r="F574" s="51">
        <v>3000</v>
      </c>
      <c r="G574" s="50" t="s">
        <v>278</v>
      </c>
      <c r="H574" s="50" t="s">
        <v>18</v>
      </c>
      <c r="I574" s="52" t="s">
        <v>341</v>
      </c>
    </row>
    <row r="575" spans="2:9" x14ac:dyDescent="0.2">
      <c r="B575" s="49" t="s">
        <v>835</v>
      </c>
      <c r="C575" s="49" t="s">
        <v>59</v>
      </c>
      <c r="D575" s="50" t="s">
        <v>854</v>
      </c>
      <c r="E575" s="51">
        <v>3700</v>
      </c>
      <c r="F575" s="51">
        <v>3700</v>
      </c>
      <c r="G575" s="50" t="s">
        <v>278</v>
      </c>
      <c r="H575" s="50" t="s">
        <v>4</v>
      </c>
      <c r="I575" s="52" t="s">
        <v>306</v>
      </c>
    </row>
    <row r="576" spans="2:9" x14ac:dyDescent="0.2">
      <c r="B576" s="49" t="s">
        <v>835</v>
      </c>
      <c r="C576" s="49" t="s">
        <v>59</v>
      </c>
      <c r="D576" s="50" t="s">
        <v>854</v>
      </c>
      <c r="E576" s="51">
        <v>450</v>
      </c>
      <c r="F576" s="51">
        <v>450</v>
      </c>
      <c r="G576" s="50" t="s">
        <v>278</v>
      </c>
      <c r="H576" s="50" t="s">
        <v>18</v>
      </c>
      <c r="I576" s="52" t="s">
        <v>342</v>
      </c>
    </row>
    <row r="577" spans="2:9" x14ac:dyDescent="0.2">
      <c r="B577" s="49" t="s">
        <v>835</v>
      </c>
      <c r="C577" s="49" t="s">
        <v>59</v>
      </c>
      <c r="D577" s="50" t="s">
        <v>854</v>
      </c>
      <c r="E577" s="51">
        <v>3800</v>
      </c>
      <c r="F577" s="51">
        <v>3800</v>
      </c>
      <c r="G577" s="50" t="s">
        <v>278</v>
      </c>
      <c r="H577" s="50" t="s">
        <v>21</v>
      </c>
      <c r="I577" s="52" t="s">
        <v>364</v>
      </c>
    </row>
    <row r="578" spans="2:9" x14ac:dyDescent="0.2">
      <c r="B578" s="49" t="s">
        <v>835</v>
      </c>
      <c r="C578" s="49" t="s">
        <v>59</v>
      </c>
      <c r="D578" s="50" t="s">
        <v>854</v>
      </c>
      <c r="E578" s="51">
        <v>1000</v>
      </c>
      <c r="F578" s="51">
        <v>1000</v>
      </c>
      <c r="G578" s="50" t="s">
        <v>278</v>
      </c>
      <c r="H578" s="50" t="s">
        <v>351</v>
      </c>
      <c r="I578" s="52" t="s">
        <v>353</v>
      </c>
    </row>
    <row r="579" spans="2:9" x14ac:dyDescent="0.2">
      <c r="B579" s="49" t="s">
        <v>835</v>
      </c>
      <c r="C579" s="49" t="s">
        <v>59</v>
      </c>
      <c r="D579" s="50" t="s">
        <v>854</v>
      </c>
      <c r="E579" s="51">
        <v>1500</v>
      </c>
      <c r="F579" s="51">
        <v>1500</v>
      </c>
      <c r="G579" s="50" t="s">
        <v>278</v>
      </c>
      <c r="H579" s="50" t="s">
        <v>351</v>
      </c>
      <c r="I579" s="52" t="s">
        <v>352</v>
      </c>
    </row>
    <row r="580" spans="2:9" x14ac:dyDescent="0.2">
      <c r="B580" s="49" t="s">
        <v>835</v>
      </c>
      <c r="C580" s="49" t="s">
        <v>59</v>
      </c>
      <c r="D580" s="50" t="s">
        <v>854</v>
      </c>
      <c r="E580" s="51">
        <v>1000</v>
      </c>
      <c r="F580" s="51">
        <v>1000</v>
      </c>
      <c r="G580" s="50" t="s">
        <v>278</v>
      </c>
      <c r="H580" s="50" t="s">
        <v>21</v>
      </c>
      <c r="I580" s="52" t="s">
        <v>365</v>
      </c>
    </row>
    <row r="581" spans="2:9" x14ac:dyDescent="0.2">
      <c r="B581" s="49" t="s">
        <v>835</v>
      </c>
      <c r="C581" s="49" t="s">
        <v>59</v>
      </c>
      <c r="D581" s="50" t="s">
        <v>854</v>
      </c>
      <c r="E581" s="51">
        <v>475</v>
      </c>
      <c r="F581" s="51">
        <v>475</v>
      </c>
      <c r="G581" s="50" t="s">
        <v>278</v>
      </c>
      <c r="H581" s="50" t="s">
        <v>4</v>
      </c>
      <c r="I581" s="52" t="s">
        <v>307</v>
      </c>
    </row>
    <row r="582" spans="2:9" x14ac:dyDescent="0.2">
      <c r="B582" s="49" t="s">
        <v>835</v>
      </c>
      <c r="C582" s="49" t="s">
        <v>59</v>
      </c>
      <c r="D582" s="50" t="s">
        <v>854</v>
      </c>
      <c r="E582" s="51">
        <v>7100</v>
      </c>
      <c r="F582" s="51">
        <v>7100</v>
      </c>
      <c r="G582" s="50" t="s">
        <v>278</v>
      </c>
      <c r="H582" s="50" t="s">
        <v>18</v>
      </c>
      <c r="I582" s="52" t="s">
        <v>340</v>
      </c>
    </row>
    <row r="583" spans="2:9" x14ac:dyDescent="0.2">
      <c r="B583" s="49" t="s">
        <v>835</v>
      </c>
      <c r="C583" s="49" t="s">
        <v>286</v>
      </c>
      <c r="D583" s="50" t="s">
        <v>854</v>
      </c>
      <c r="E583" s="51">
        <v>2631</v>
      </c>
      <c r="F583" s="51">
        <v>2631</v>
      </c>
      <c r="G583" s="50" t="s">
        <v>278</v>
      </c>
      <c r="H583" s="50" t="s">
        <v>41</v>
      </c>
      <c r="I583" s="52" t="s">
        <v>287</v>
      </c>
    </row>
    <row r="584" spans="2:9" x14ac:dyDescent="0.2">
      <c r="B584" s="49" t="s">
        <v>835</v>
      </c>
      <c r="C584" s="49" t="s">
        <v>85</v>
      </c>
      <c r="D584" s="50" t="s">
        <v>848</v>
      </c>
      <c r="E584" s="51">
        <v>72.381600000000006</v>
      </c>
      <c r="F584" s="51">
        <v>72.381600000000006</v>
      </c>
      <c r="G584" s="50" t="s">
        <v>278</v>
      </c>
      <c r="H584" s="50" t="s">
        <v>21</v>
      </c>
      <c r="I584" s="52" t="s">
        <v>86</v>
      </c>
    </row>
    <row r="585" spans="2:9" x14ac:dyDescent="0.2">
      <c r="B585" s="49" t="s">
        <v>835</v>
      </c>
      <c r="C585" s="49" t="s">
        <v>578</v>
      </c>
      <c r="D585" s="50" t="s">
        <v>848</v>
      </c>
      <c r="E585" s="51">
        <v>983.71</v>
      </c>
      <c r="F585" s="51">
        <v>983.71</v>
      </c>
      <c r="G585" s="50" t="s">
        <v>278</v>
      </c>
      <c r="H585" s="50" t="s">
        <v>4</v>
      </c>
      <c r="I585" s="52" t="s">
        <v>579</v>
      </c>
    </row>
    <row r="586" spans="2:9" x14ac:dyDescent="0.2">
      <c r="B586" s="49" t="s">
        <v>835</v>
      </c>
      <c r="C586" s="49" t="s">
        <v>527</v>
      </c>
      <c r="D586" s="50" t="s">
        <v>848</v>
      </c>
      <c r="E586" s="51">
        <v>388.53739999999999</v>
      </c>
      <c r="F586" s="51">
        <v>388.53739999999999</v>
      </c>
      <c r="G586" s="50" t="s">
        <v>278</v>
      </c>
      <c r="H586" s="50" t="s">
        <v>21</v>
      </c>
      <c r="I586" s="52" t="s">
        <v>528</v>
      </c>
    </row>
    <row r="587" spans="2:9" x14ac:dyDescent="0.2">
      <c r="B587" s="49" t="s">
        <v>835</v>
      </c>
      <c r="C587" s="49" t="s">
        <v>582</v>
      </c>
      <c r="D587" s="50" t="s">
        <v>848</v>
      </c>
      <c r="E587" s="51">
        <v>2107.19</v>
      </c>
      <c r="F587" s="51">
        <v>2107.19</v>
      </c>
      <c r="G587" s="50" t="s">
        <v>278</v>
      </c>
      <c r="H587" s="50" t="s">
        <v>4</v>
      </c>
      <c r="I587" s="52" t="s">
        <v>611</v>
      </c>
    </row>
    <row r="588" spans="2:9" x14ac:dyDescent="0.2">
      <c r="B588" s="49" t="s">
        <v>835</v>
      </c>
      <c r="C588" s="49" t="s">
        <v>582</v>
      </c>
      <c r="D588" s="50" t="s">
        <v>848</v>
      </c>
      <c r="E588" s="51">
        <v>4324.99</v>
      </c>
      <c r="F588" s="51">
        <v>4324.99</v>
      </c>
      <c r="G588" s="50" t="s">
        <v>278</v>
      </c>
      <c r="H588" s="50" t="s">
        <v>4</v>
      </c>
      <c r="I588" s="52" t="s">
        <v>583</v>
      </c>
    </row>
    <row r="589" spans="2:9" x14ac:dyDescent="0.2">
      <c r="B589" s="49" t="s">
        <v>835</v>
      </c>
      <c r="C589" s="49" t="s">
        <v>502</v>
      </c>
      <c r="D589" s="50" t="s">
        <v>848</v>
      </c>
      <c r="E589" s="51">
        <v>69.540000000000006</v>
      </c>
      <c r="F589" s="51">
        <v>69.540000000000006</v>
      </c>
      <c r="G589" s="50" t="s">
        <v>278</v>
      </c>
      <c r="H589" s="50" t="s">
        <v>4</v>
      </c>
      <c r="I589" s="52" t="s">
        <v>614</v>
      </c>
    </row>
    <row r="590" spans="2:9" x14ac:dyDescent="0.2">
      <c r="B590" s="49" t="s">
        <v>835</v>
      </c>
      <c r="C590" s="49" t="s">
        <v>502</v>
      </c>
      <c r="D590" s="50" t="s">
        <v>848</v>
      </c>
      <c r="E590" s="51">
        <v>70.989999999999995</v>
      </c>
      <c r="F590" s="51">
        <v>70.989999999999995</v>
      </c>
      <c r="G590" s="50" t="s">
        <v>278</v>
      </c>
      <c r="H590" s="50" t="s">
        <v>11</v>
      </c>
      <c r="I590" s="52" t="s">
        <v>503</v>
      </c>
    </row>
    <row r="591" spans="2:9" x14ac:dyDescent="0.2">
      <c r="B591" s="49" t="s">
        <v>835</v>
      </c>
      <c r="C591" s="49" t="s">
        <v>502</v>
      </c>
      <c r="D591" s="50" t="s">
        <v>848</v>
      </c>
      <c r="E591" s="51">
        <v>90.6</v>
      </c>
      <c r="F591" s="51">
        <v>90.6</v>
      </c>
      <c r="G591" s="50" t="s">
        <v>278</v>
      </c>
      <c r="H591" s="50" t="s">
        <v>4</v>
      </c>
      <c r="I591" s="52" t="s">
        <v>615</v>
      </c>
    </row>
    <row r="592" spans="2:9" x14ac:dyDescent="0.2">
      <c r="B592" s="49" t="s">
        <v>835</v>
      </c>
      <c r="C592" s="49" t="s">
        <v>232</v>
      </c>
      <c r="D592" s="50" t="s">
        <v>848</v>
      </c>
      <c r="E592" s="51">
        <v>135</v>
      </c>
      <c r="F592" s="51">
        <v>135</v>
      </c>
      <c r="G592" s="50" t="s">
        <v>278</v>
      </c>
      <c r="H592" s="50" t="s">
        <v>11</v>
      </c>
      <c r="I592" s="52" t="s">
        <v>507</v>
      </c>
    </row>
    <row r="593" spans="2:9" x14ac:dyDescent="0.2">
      <c r="B593" s="49" t="s">
        <v>835</v>
      </c>
      <c r="C593" s="49" t="s">
        <v>232</v>
      </c>
      <c r="D593" s="50" t="s">
        <v>848</v>
      </c>
      <c r="E593" s="51">
        <v>755.4769</v>
      </c>
      <c r="F593" s="51">
        <v>755.4769</v>
      </c>
      <c r="G593" s="50" t="s">
        <v>278</v>
      </c>
      <c r="H593" s="50" t="s">
        <v>4</v>
      </c>
      <c r="I593" s="52" t="s">
        <v>233</v>
      </c>
    </row>
    <row r="594" spans="2:9" x14ac:dyDescent="0.2">
      <c r="B594" s="49" t="s">
        <v>835</v>
      </c>
      <c r="C594" s="49" t="s">
        <v>672</v>
      </c>
      <c r="D594" s="50" t="s">
        <v>848</v>
      </c>
      <c r="E594" s="51">
        <v>1403.0068000000001</v>
      </c>
      <c r="F594" s="51">
        <v>1403.0068000000001</v>
      </c>
      <c r="G594" s="50" t="s">
        <v>278</v>
      </c>
      <c r="H594" s="50" t="s">
        <v>88</v>
      </c>
      <c r="I594" s="52" t="s">
        <v>673</v>
      </c>
    </row>
    <row r="595" spans="2:9" x14ac:dyDescent="0.2">
      <c r="B595" s="49" t="s">
        <v>835</v>
      </c>
      <c r="C595" s="49" t="s">
        <v>422</v>
      </c>
      <c r="D595" s="50" t="s">
        <v>848</v>
      </c>
      <c r="E595" s="51">
        <v>190.43510000000001</v>
      </c>
      <c r="F595" s="51">
        <v>190.43510000000001</v>
      </c>
      <c r="G595" s="50" t="s">
        <v>278</v>
      </c>
      <c r="H595" s="50" t="s">
        <v>4</v>
      </c>
      <c r="I595" s="52" t="s">
        <v>640</v>
      </c>
    </row>
    <row r="596" spans="2:9" x14ac:dyDescent="0.2">
      <c r="B596" s="49" t="s">
        <v>835</v>
      </c>
      <c r="C596" s="49" t="s">
        <v>354</v>
      </c>
      <c r="D596" s="50" t="s">
        <v>854</v>
      </c>
      <c r="E596" s="51">
        <v>2700</v>
      </c>
      <c r="F596" s="51">
        <v>2700</v>
      </c>
      <c r="G596" s="50" t="s">
        <v>278</v>
      </c>
      <c r="H596" s="50" t="s">
        <v>351</v>
      </c>
      <c r="I596" s="52" t="s">
        <v>355</v>
      </c>
    </row>
    <row r="597" spans="2:9" x14ac:dyDescent="0.2">
      <c r="B597" s="49" t="s">
        <v>835</v>
      </c>
      <c r="C597" s="49" t="s">
        <v>652</v>
      </c>
      <c r="D597" s="50" t="s">
        <v>848</v>
      </c>
      <c r="E597" s="51">
        <v>3844.2512000000002</v>
      </c>
      <c r="F597" s="51">
        <v>3844.2512000000002</v>
      </c>
      <c r="G597" s="50" t="s">
        <v>278</v>
      </c>
      <c r="H597" s="50" t="s">
        <v>4</v>
      </c>
      <c r="I597" s="52" t="s">
        <v>653</v>
      </c>
    </row>
    <row r="598" spans="2:9" x14ac:dyDescent="0.2">
      <c r="B598" s="49" t="s">
        <v>835</v>
      </c>
      <c r="C598" s="49" t="s">
        <v>376</v>
      </c>
      <c r="D598" s="50" t="s">
        <v>848</v>
      </c>
      <c r="E598" s="51">
        <v>930.56569999999999</v>
      </c>
      <c r="F598" s="51">
        <v>930.56569999999999</v>
      </c>
      <c r="G598" s="50" t="s">
        <v>278</v>
      </c>
      <c r="H598" s="50" t="s">
        <v>160</v>
      </c>
      <c r="I598" s="52" t="s">
        <v>378</v>
      </c>
    </row>
    <row r="599" spans="2:9" x14ac:dyDescent="0.2">
      <c r="B599" s="49" t="s">
        <v>835</v>
      </c>
      <c r="C599" s="49" t="s">
        <v>376</v>
      </c>
      <c r="D599" s="50" t="s">
        <v>854</v>
      </c>
      <c r="E599" s="51">
        <v>1922.45</v>
      </c>
      <c r="F599" s="51">
        <v>1922.45</v>
      </c>
      <c r="G599" s="50" t="s">
        <v>278</v>
      </c>
      <c r="H599" s="50" t="s">
        <v>160</v>
      </c>
      <c r="I599" s="52" t="s">
        <v>378</v>
      </c>
    </row>
    <row r="600" spans="2:9" x14ac:dyDescent="0.2">
      <c r="B600" s="49" t="s">
        <v>835</v>
      </c>
      <c r="C600" s="49" t="s">
        <v>376</v>
      </c>
      <c r="D600" s="50" t="s">
        <v>854</v>
      </c>
      <c r="E600" s="51">
        <v>2177.09</v>
      </c>
      <c r="F600" s="51">
        <v>2177.09</v>
      </c>
      <c r="G600" s="50" t="s">
        <v>278</v>
      </c>
      <c r="H600" s="50" t="s">
        <v>160</v>
      </c>
      <c r="I600" s="52" t="s">
        <v>377</v>
      </c>
    </row>
    <row r="601" spans="2:9" x14ac:dyDescent="0.2">
      <c r="B601" s="49" t="s">
        <v>835</v>
      </c>
      <c r="C601" s="49" t="s">
        <v>61</v>
      </c>
      <c r="D601" s="50" t="s">
        <v>848</v>
      </c>
      <c r="E601" s="51">
        <v>21665.074400000001</v>
      </c>
      <c r="F601" s="51">
        <v>21665.074400000001</v>
      </c>
      <c r="G601" s="50" t="s">
        <v>278</v>
      </c>
      <c r="H601" s="50" t="s">
        <v>4</v>
      </c>
      <c r="I601" s="52" t="s">
        <v>168</v>
      </c>
    </row>
    <row r="602" spans="2:9" x14ac:dyDescent="0.2">
      <c r="B602" s="49" t="s">
        <v>835</v>
      </c>
      <c r="C602" s="49" t="s">
        <v>61</v>
      </c>
      <c r="D602" s="50" t="s">
        <v>848</v>
      </c>
      <c r="E602" s="51">
        <v>48526.955000000002</v>
      </c>
      <c r="F602" s="51">
        <v>48526.955000000002</v>
      </c>
      <c r="G602" s="50" t="s">
        <v>278</v>
      </c>
      <c r="H602" s="50" t="s">
        <v>88</v>
      </c>
      <c r="I602" s="52" t="s">
        <v>205</v>
      </c>
    </row>
    <row r="603" spans="2:9" x14ac:dyDescent="0.2">
      <c r="B603" s="49" t="s">
        <v>835</v>
      </c>
      <c r="C603" s="49" t="s">
        <v>61</v>
      </c>
      <c r="D603" s="50" t="s">
        <v>848</v>
      </c>
      <c r="E603" s="51">
        <v>2004.89</v>
      </c>
      <c r="F603" s="51">
        <v>2004.89</v>
      </c>
      <c r="G603" s="50" t="s">
        <v>278</v>
      </c>
      <c r="H603" s="50" t="s">
        <v>11</v>
      </c>
      <c r="I603" s="52" t="s">
        <v>67</v>
      </c>
    </row>
    <row r="604" spans="2:9" x14ac:dyDescent="0.2">
      <c r="B604" s="49" t="s">
        <v>835</v>
      </c>
      <c r="C604" s="49" t="s">
        <v>61</v>
      </c>
      <c r="D604" s="50" t="s">
        <v>848</v>
      </c>
      <c r="E604" s="51">
        <v>16995.308099999998</v>
      </c>
      <c r="F604" s="51">
        <v>16995.308099999998</v>
      </c>
      <c r="G604" s="50" t="s">
        <v>278</v>
      </c>
      <c r="H604" s="50" t="s">
        <v>88</v>
      </c>
      <c r="I604" s="52" t="s">
        <v>210</v>
      </c>
    </row>
    <row r="605" spans="2:9" x14ac:dyDescent="0.2">
      <c r="B605" s="49" t="s">
        <v>835</v>
      </c>
      <c r="C605" s="49" t="s">
        <v>61</v>
      </c>
      <c r="D605" s="50" t="s">
        <v>848</v>
      </c>
      <c r="E605" s="51">
        <v>14300.067300000001</v>
      </c>
      <c r="F605" s="51">
        <v>14300.067300000001</v>
      </c>
      <c r="G605" s="50" t="s">
        <v>278</v>
      </c>
      <c r="H605" s="50" t="s">
        <v>11</v>
      </c>
      <c r="I605" s="52" t="s">
        <v>62</v>
      </c>
    </row>
    <row r="606" spans="2:9" x14ac:dyDescent="0.2">
      <c r="B606" s="49" t="s">
        <v>835</v>
      </c>
      <c r="C606" s="49" t="s">
        <v>61</v>
      </c>
      <c r="D606" s="50" t="s">
        <v>848</v>
      </c>
      <c r="E606" s="51">
        <v>535.5</v>
      </c>
      <c r="F606" s="51">
        <v>535.5</v>
      </c>
      <c r="G606" s="50" t="s">
        <v>278</v>
      </c>
      <c r="H606" s="50" t="s">
        <v>21</v>
      </c>
      <c r="I606" s="52" t="s">
        <v>368</v>
      </c>
    </row>
    <row r="607" spans="2:9" x14ac:dyDescent="0.2">
      <c r="B607" s="49" t="s">
        <v>835</v>
      </c>
      <c r="C607" s="49" t="s">
        <v>61</v>
      </c>
      <c r="D607" s="50" t="s">
        <v>848</v>
      </c>
      <c r="E607" s="51">
        <v>13007.033100000001</v>
      </c>
      <c r="F607" s="51">
        <v>13007.033100000001</v>
      </c>
      <c r="G607" s="50" t="s">
        <v>278</v>
      </c>
      <c r="H607" s="50" t="s">
        <v>88</v>
      </c>
      <c r="I607" s="52" t="s">
        <v>208</v>
      </c>
    </row>
    <row r="608" spans="2:9" x14ac:dyDescent="0.2">
      <c r="B608" s="49" t="s">
        <v>835</v>
      </c>
      <c r="C608" s="49" t="s">
        <v>61</v>
      </c>
      <c r="D608" s="50" t="s">
        <v>848</v>
      </c>
      <c r="E608" s="51">
        <v>7688.0168000000003</v>
      </c>
      <c r="F608" s="51">
        <v>7688.0168000000003</v>
      </c>
      <c r="G608" s="50" t="s">
        <v>278</v>
      </c>
      <c r="H608" s="50" t="s">
        <v>88</v>
      </c>
      <c r="I608" s="52" t="s">
        <v>211</v>
      </c>
    </row>
    <row r="609" spans="2:9" x14ac:dyDescent="0.2">
      <c r="B609" s="49" t="s">
        <v>835</v>
      </c>
      <c r="C609" s="49" t="s">
        <v>61</v>
      </c>
      <c r="D609" s="50" t="s">
        <v>848</v>
      </c>
      <c r="E609" s="51">
        <v>3871.1592000000001</v>
      </c>
      <c r="F609" s="51">
        <v>3871.1592000000001</v>
      </c>
      <c r="G609" s="50" t="s">
        <v>278</v>
      </c>
      <c r="H609" s="50" t="s">
        <v>88</v>
      </c>
      <c r="I609" s="52" t="s">
        <v>209</v>
      </c>
    </row>
    <row r="610" spans="2:9" x14ac:dyDescent="0.2">
      <c r="B610" s="49" t="s">
        <v>835</v>
      </c>
      <c r="C610" s="49" t="s">
        <v>61</v>
      </c>
      <c r="D610" s="50" t="s">
        <v>848</v>
      </c>
      <c r="E610" s="51">
        <v>7189.3859000000002</v>
      </c>
      <c r="F610" s="51">
        <v>7189.3859000000002</v>
      </c>
      <c r="G610" s="50" t="s">
        <v>278</v>
      </c>
      <c r="H610" s="50" t="s">
        <v>88</v>
      </c>
      <c r="I610" s="52">
        <v>19084</v>
      </c>
    </row>
    <row r="611" spans="2:9" x14ac:dyDescent="0.2">
      <c r="B611" s="49" t="s">
        <v>835</v>
      </c>
      <c r="C611" s="49" t="s">
        <v>61</v>
      </c>
      <c r="D611" s="50" t="s">
        <v>848</v>
      </c>
      <c r="E611" s="51">
        <v>1362.2</v>
      </c>
      <c r="F611" s="51">
        <v>1362.2</v>
      </c>
      <c r="G611" s="50" t="s">
        <v>278</v>
      </c>
      <c r="H611" s="50" t="s">
        <v>11</v>
      </c>
      <c r="I611" s="52" t="s">
        <v>63</v>
      </c>
    </row>
    <row r="612" spans="2:9" x14ac:dyDescent="0.2">
      <c r="B612" s="49" t="s">
        <v>835</v>
      </c>
      <c r="C612" s="49" t="s">
        <v>61</v>
      </c>
      <c r="D612" s="50" t="s">
        <v>854</v>
      </c>
      <c r="E612" s="51">
        <v>453.75</v>
      </c>
      <c r="F612" s="51">
        <v>453.75</v>
      </c>
      <c r="G612" s="50" t="s">
        <v>278</v>
      </c>
      <c r="H612" s="50" t="s">
        <v>21</v>
      </c>
      <c r="I612" s="52" t="s">
        <v>368</v>
      </c>
    </row>
    <row r="613" spans="2:9" x14ac:dyDescent="0.2">
      <c r="B613" s="49" t="s">
        <v>835</v>
      </c>
      <c r="C613" s="49" t="s">
        <v>61</v>
      </c>
      <c r="D613" s="50" t="s">
        <v>854</v>
      </c>
      <c r="E613" s="51">
        <v>400</v>
      </c>
      <c r="F613" s="51">
        <v>400</v>
      </c>
      <c r="G613" s="50" t="s">
        <v>278</v>
      </c>
      <c r="H613" s="50" t="s">
        <v>21</v>
      </c>
      <c r="I613" s="52" t="s">
        <v>369</v>
      </c>
    </row>
    <row r="614" spans="2:9" x14ac:dyDescent="0.2">
      <c r="B614" s="49" t="s">
        <v>835</v>
      </c>
      <c r="C614" s="49" t="s">
        <v>242</v>
      </c>
      <c r="D614" s="50" t="s">
        <v>848</v>
      </c>
      <c r="E614" s="51">
        <v>256.45909999999998</v>
      </c>
      <c r="F614" s="51">
        <v>256.45909999999998</v>
      </c>
      <c r="G614" s="50" t="s">
        <v>278</v>
      </c>
      <c r="H614" s="50" t="s">
        <v>11</v>
      </c>
      <c r="I614" s="52" t="s">
        <v>243</v>
      </c>
    </row>
    <row r="615" spans="2:9" x14ac:dyDescent="0.2">
      <c r="B615" s="49" t="s">
        <v>835</v>
      </c>
      <c r="C615" s="49" t="s">
        <v>331</v>
      </c>
      <c r="D615" s="50" t="s">
        <v>854</v>
      </c>
      <c r="E615" s="51">
        <v>2700</v>
      </c>
      <c r="F615" s="51">
        <v>2700</v>
      </c>
      <c r="G615" s="50" t="s">
        <v>278</v>
      </c>
      <c r="H615" s="50" t="s">
        <v>18</v>
      </c>
      <c r="I615" s="52" t="s">
        <v>332</v>
      </c>
    </row>
    <row r="616" spans="2:9" x14ac:dyDescent="0.2">
      <c r="B616" s="49" t="s">
        <v>835</v>
      </c>
      <c r="C616" s="49" t="s">
        <v>508</v>
      </c>
      <c r="D616" s="50" t="s">
        <v>848</v>
      </c>
      <c r="E616" s="51">
        <v>200</v>
      </c>
      <c r="F616" s="51">
        <v>200</v>
      </c>
      <c r="G616" s="50" t="s">
        <v>278</v>
      </c>
      <c r="H616" s="50" t="s">
        <v>11</v>
      </c>
      <c r="I616" s="52" t="s">
        <v>509</v>
      </c>
    </row>
    <row r="617" spans="2:9" x14ac:dyDescent="0.2">
      <c r="B617" s="49" t="s">
        <v>835</v>
      </c>
      <c r="C617" s="49" t="s">
        <v>557</v>
      </c>
      <c r="D617" s="50" t="s">
        <v>848</v>
      </c>
      <c r="E617" s="51">
        <v>531.28819999999996</v>
      </c>
      <c r="F617" s="51">
        <v>531.28819999999996</v>
      </c>
      <c r="G617" s="50" t="s">
        <v>278</v>
      </c>
      <c r="H617" s="50" t="s">
        <v>21</v>
      </c>
      <c r="I617" s="52" t="s">
        <v>558</v>
      </c>
    </row>
    <row r="618" spans="2:9" x14ac:dyDescent="0.2">
      <c r="B618" s="49" t="s">
        <v>835</v>
      </c>
      <c r="C618" s="49" t="s">
        <v>370</v>
      </c>
      <c r="D618" s="50" t="s">
        <v>854</v>
      </c>
      <c r="E618" s="51">
        <v>9500</v>
      </c>
      <c r="F618" s="51">
        <v>9500</v>
      </c>
      <c r="G618" s="50" t="s">
        <v>278</v>
      </c>
      <c r="H618" s="50" t="s">
        <v>21</v>
      </c>
      <c r="I618" s="52" t="s">
        <v>371</v>
      </c>
    </row>
    <row r="619" spans="2:9" x14ac:dyDescent="0.2">
      <c r="B619" s="49" t="s">
        <v>835</v>
      </c>
      <c r="C619" s="49" t="s">
        <v>525</v>
      </c>
      <c r="D619" s="50" t="s">
        <v>848</v>
      </c>
      <c r="E619" s="51">
        <v>71.212000000000003</v>
      </c>
      <c r="F619" s="51">
        <v>71.212000000000003</v>
      </c>
      <c r="G619" s="50" t="s">
        <v>278</v>
      </c>
      <c r="H619" s="50" t="s">
        <v>21</v>
      </c>
      <c r="I619" s="52" t="s">
        <v>526</v>
      </c>
    </row>
    <row r="620" spans="2:9" x14ac:dyDescent="0.2">
      <c r="B620" s="49" t="s">
        <v>835</v>
      </c>
      <c r="C620" s="49" t="s">
        <v>535</v>
      </c>
      <c r="D620" s="50" t="s">
        <v>848</v>
      </c>
      <c r="E620" s="51">
        <v>461.23899999999998</v>
      </c>
      <c r="F620" s="51">
        <v>461.23899999999998</v>
      </c>
      <c r="G620" s="50" t="s">
        <v>278</v>
      </c>
      <c r="H620" s="50" t="s">
        <v>11</v>
      </c>
      <c r="I620" s="52" t="s">
        <v>250</v>
      </c>
    </row>
    <row r="621" spans="2:9" x14ac:dyDescent="0.2">
      <c r="B621" s="49" t="s">
        <v>835</v>
      </c>
      <c r="C621" s="49" t="s">
        <v>636</v>
      </c>
      <c r="D621" s="50" t="s">
        <v>848</v>
      </c>
      <c r="E621" s="51">
        <v>512.27480000000003</v>
      </c>
      <c r="F621" s="51">
        <v>512.27480000000003</v>
      </c>
      <c r="G621" s="50" t="s">
        <v>278</v>
      </c>
      <c r="H621" s="50" t="s">
        <v>4</v>
      </c>
      <c r="I621" s="52" t="s">
        <v>637</v>
      </c>
    </row>
    <row r="622" spans="2:9" x14ac:dyDescent="0.2">
      <c r="B622" s="49" t="s">
        <v>835</v>
      </c>
      <c r="C622" s="49" t="s">
        <v>636</v>
      </c>
      <c r="D622" s="50" t="s">
        <v>848</v>
      </c>
      <c r="E622" s="51">
        <v>150.5907</v>
      </c>
      <c r="F622" s="51">
        <v>150.5907</v>
      </c>
      <c r="G622" s="50" t="s">
        <v>278</v>
      </c>
      <c r="H622" s="50" t="s">
        <v>4</v>
      </c>
      <c r="I622" s="52" t="s">
        <v>638</v>
      </c>
    </row>
    <row r="623" spans="2:9" x14ac:dyDescent="0.2">
      <c r="B623" s="49" t="s">
        <v>835</v>
      </c>
      <c r="C623" s="49" t="s">
        <v>595</v>
      </c>
      <c r="D623" s="50" t="s">
        <v>848</v>
      </c>
      <c r="E623" s="51">
        <v>1720.84</v>
      </c>
      <c r="F623" s="51">
        <v>1720.84</v>
      </c>
      <c r="G623" s="50" t="s">
        <v>278</v>
      </c>
      <c r="H623" s="50" t="s">
        <v>4</v>
      </c>
      <c r="I623" s="52" t="s">
        <v>596</v>
      </c>
    </row>
    <row r="624" spans="2:9" x14ac:dyDescent="0.2">
      <c r="B624" s="49" t="s">
        <v>835</v>
      </c>
      <c r="C624" s="49" t="s">
        <v>597</v>
      </c>
      <c r="D624" s="50" t="s">
        <v>848</v>
      </c>
      <c r="E624" s="51">
        <v>755.14</v>
      </c>
      <c r="F624" s="51">
        <v>755.14</v>
      </c>
      <c r="G624" s="50" t="s">
        <v>278</v>
      </c>
      <c r="H624" s="50" t="s">
        <v>4</v>
      </c>
      <c r="I624" s="52" t="s">
        <v>598</v>
      </c>
    </row>
    <row r="625" spans="2:9" x14ac:dyDescent="0.2">
      <c r="B625" s="49" t="s">
        <v>835</v>
      </c>
      <c r="C625" s="49" t="s">
        <v>366</v>
      </c>
      <c r="D625" s="50" t="s">
        <v>848</v>
      </c>
      <c r="E625" s="51">
        <v>953.71749999999997</v>
      </c>
      <c r="F625" s="51">
        <v>953.71749999999997</v>
      </c>
      <c r="G625" s="50" t="s">
        <v>278</v>
      </c>
      <c r="H625" s="50" t="s">
        <v>21</v>
      </c>
      <c r="I625" s="52" t="s">
        <v>367</v>
      </c>
    </row>
    <row r="626" spans="2:9" x14ac:dyDescent="0.2">
      <c r="B626" s="49" t="s">
        <v>835</v>
      </c>
      <c r="C626" s="49" t="s">
        <v>366</v>
      </c>
      <c r="D626" s="50" t="s">
        <v>854</v>
      </c>
      <c r="E626" s="51">
        <v>226.2825</v>
      </c>
      <c r="F626" s="51">
        <v>226.2825</v>
      </c>
      <c r="G626" s="50" t="s">
        <v>278</v>
      </c>
      <c r="H626" s="50" t="s">
        <v>21</v>
      </c>
      <c r="I626" s="52" t="s">
        <v>367</v>
      </c>
    </row>
    <row r="627" spans="2:9" x14ac:dyDescent="0.2">
      <c r="B627" s="49" t="s">
        <v>835</v>
      </c>
      <c r="C627" s="49" t="s">
        <v>495</v>
      </c>
      <c r="D627" s="50" t="s">
        <v>848</v>
      </c>
      <c r="E627" s="51">
        <v>118</v>
      </c>
      <c r="F627" s="51">
        <v>118</v>
      </c>
      <c r="G627" s="50" t="s">
        <v>278</v>
      </c>
      <c r="H627" s="50" t="s">
        <v>21</v>
      </c>
      <c r="I627" s="52" t="s">
        <v>496</v>
      </c>
    </row>
    <row r="628" spans="2:9" x14ac:dyDescent="0.2">
      <c r="B628" s="49" t="s">
        <v>835</v>
      </c>
      <c r="C628" s="49" t="s">
        <v>648</v>
      </c>
      <c r="D628" s="50" t="s">
        <v>848</v>
      </c>
      <c r="E628" s="51">
        <v>100</v>
      </c>
      <c r="F628" s="51">
        <v>100</v>
      </c>
      <c r="G628" s="50" t="s">
        <v>278</v>
      </c>
      <c r="H628" s="50" t="s">
        <v>18</v>
      </c>
      <c r="I628" s="52" t="s">
        <v>649</v>
      </c>
    </row>
    <row r="629" spans="2:9" x14ac:dyDescent="0.2">
      <c r="B629" s="49" t="s">
        <v>835</v>
      </c>
      <c r="C629" s="49" t="s">
        <v>529</v>
      </c>
      <c r="D629" s="50" t="s">
        <v>848</v>
      </c>
      <c r="E629" s="51">
        <v>154.79730000000001</v>
      </c>
      <c r="F629" s="51">
        <v>154.79730000000001</v>
      </c>
      <c r="G629" s="50" t="s">
        <v>278</v>
      </c>
      <c r="H629" s="50" t="s">
        <v>21</v>
      </c>
      <c r="I629" s="52" t="s">
        <v>530</v>
      </c>
    </row>
    <row r="630" spans="2:9" x14ac:dyDescent="0.2">
      <c r="B630" s="49" t="s">
        <v>835</v>
      </c>
      <c r="C630" s="49" t="s">
        <v>548</v>
      </c>
      <c r="D630" s="50" t="s">
        <v>848</v>
      </c>
      <c r="E630" s="51">
        <v>333.0582</v>
      </c>
      <c r="F630" s="51">
        <v>333.0582</v>
      </c>
      <c r="G630" s="50" t="s">
        <v>278</v>
      </c>
      <c r="H630" s="50" t="s">
        <v>21</v>
      </c>
      <c r="I630" s="52" t="s">
        <v>549</v>
      </c>
    </row>
    <row r="631" spans="2:9" x14ac:dyDescent="0.2">
      <c r="B631" s="49" t="s">
        <v>835</v>
      </c>
      <c r="C631" s="49" t="s">
        <v>695</v>
      </c>
      <c r="D631" s="50" t="s">
        <v>848</v>
      </c>
      <c r="E631" s="51">
        <v>72.718900000000005</v>
      </c>
      <c r="F631" s="51">
        <v>72.718900000000005</v>
      </c>
      <c r="G631" s="50" t="s">
        <v>278</v>
      </c>
      <c r="H631" s="50" t="s">
        <v>35</v>
      </c>
      <c r="I631" s="52" t="s">
        <v>696</v>
      </c>
    </row>
    <row r="632" spans="2:9" x14ac:dyDescent="0.2">
      <c r="B632" s="49" t="s">
        <v>835</v>
      </c>
      <c r="C632" s="49" t="s">
        <v>644</v>
      </c>
      <c r="D632" s="50" t="s">
        <v>848</v>
      </c>
      <c r="E632" s="51">
        <v>450</v>
      </c>
      <c r="F632" s="51">
        <v>450</v>
      </c>
      <c r="G632" s="50" t="s">
        <v>278</v>
      </c>
      <c r="H632" s="50" t="s">
        <v>4</v>
      </c>
      <c r="I632" s="52" t="s">
        <v>645</v>
      </c>
    </row>
    <row r="633" spans="2:9" x14ac:dyDescent="0.2">
      <c r="B633" s="49" t="s">
        <v>835</v>
      </c>
      <c r="C633" s="49" t="s">
        <v>77</v>
      </c>
      <c r="D633" s="50" t="s">
        <v>848</v>
      </c>
      <c r="E633" s="51">
        <v>81.438599999999994</v>
      </c>
      <c r="F633" s="51">
        <v>81.438599999999994</v>
      </c>
      <c r="G633" s="50" t="s">
        <v>278</v>
      </c>
      <c r="H633" s="50" t="s">
        <v>21</v>
      </c>
      <c r="I633" s="52" t="s">
        <v>78</v>
      </c>
    </row>
    <row r="634" spans="2:9" x14ac:dyDescent="0.2">
      <c r="B634" s="49" t="s">
        <v>835</v>
      </c>
      <c r="C634" s="49" t="s">
        <v>550</v>
      </c>
      <c r="D634" s="50" t="s">
        <v>848</v>
      </c>
      <c r="E634" s="51">
        <v>1520.4242999999999</v>
      </c>
      <c r="F634" s="51">
        <v>1520.4242999999999</v>
      </c>
      <c r="G634" s="50" t="s">
        <v>278</v>
      </c>
      <c r="H634" s="50" t="s">
        <v>21</v>
      </c>
      <c r="I634" s="52" t="s">
        <v>551</v>
      </c>
    </row>
    <row r="635" spans="2:9" x14ac:dyDescent="0.2">
      <c r="B635" s="49" t="s">
        <v>835</v>
      </c>
      <c r="C635" s="49" t="s">
        <v>531</v>
      </c>
      <c r="D635" s="50" t="s">
        <v>848</v>
      </c>
      <c r="E635" s="51">
        <v>52.029800000000002</v>
      </c>
      <c r="F635" s="51">
        <v>52.029800000000002</v>
      </c>
      <c r="G635" s="50" t="s">
        <v>278</v>
      </c>
      <c r="H635" s="50" t="s">
        <v>21</v>
      </c>
      <c r="I635" s="52" t="s">
        <v>532</v>
      </c>
    </row>
    <row r="636" spans="2:9" x14ac:dyDescent="0.2">
      <c r="B636" s="49" t="s">
        <v>835</v>
      </c>
      <c r="C636" s="49" t="s">
        <v>347</v>
      </c>
      <c r="D636" s="50" t="s">
        <v>854</v>
      </c>
      <c r="E636" s="51">
        <v>1561.89</v>
      </c>
      <c r="F636" s="51">
        <v>1561.89</v>
      </c>
      <c r="G636" s="50" t="s">
        <v>278</v>
      </c>
      <c r="H636" s="50" t="s">
        <v>18</v>
      </c>
      <c r="I636" s="52" t="s">
        <v>348</v>
      </c>
    </row>
    <row r="637" spans="2:9" x14ac:dyDescent="0.2">
      <c r="B637" s="49" t="s">
        <v>835</v>
      </c>
      <c r="C637" s="49" t="s">
        <v>654</v>
      </c>
      <c r="D637" s="50" t="s">
        <v>848</v>
      </c>
      <c r="E637" s="51">
        <v>89.350800000000007</v>
      </c>
      <c r="F637" s="51">
        <v>89.350800000000007</v>
      </c>
      <c r="G637" s="50" t="s">
        <v>278</v>
      </c>
      <c r="H637" s="50" t="s">
        <v>4</v>
      </c>
      <c r="I637" s="52" t="s">
        <v>655</v>
      </c>
    </row>
    <row r="638" spans="2:9" x14ac:dyDescent="0.2">
      <c r="B638" s="49" t="s">
        <v>835</v>
      </c>
      <c r="C638" s="49" t="s">
        <v>661</v>
      </c>
      <c r="D638" s="50" t="s">
        <v>848</v>
      </c>
      <c r="E638" s="51">
        <v>60</v>
      </c>
      <c r="F638" s="51">
        <v>60</v>
      </c>
      <c r="G638" s="50" t="s">
        <v>278</v>
      </c>
      <c r="H638" s="50" t="s">
        <v>4</v>
      </c>
      <c r="I638" s="52" t="s">
        <v>662</v>
      </c>
    </row>
    <row r="639" spans="2:9" x14ac:dyDescent="0.2">
      <c r="B639" s="49" t="s">
        <v>835</v>
      </c>
      <c r="C639" s="49" t="s">
        <v>592</v>
      </c>
      <c r="D639" s="50" t="s">
        <v>848</v>
      </c>
      <c r="E639" s="51">
        <v>30.78</v>
      </c>
      <c r="F639" s="51">
        <v>30.78</v>
      </c>
      <c r="G639" s="50" t="s">
        <v>278</v>
      </c>
      <c r="H639" s="50" t="s">
        <v>4</v>
      </c>
      <c r="I639" s="52" t="s">
        <v>593</v>
      </c>
    </row>
    <row r="640" spans="2:9" x14ac:dyDescent="0.2">
      <c r="B640" s="49" t="s">
        <v>835</v>
      </c>
      <c r="C640" s="49" t="s">
        <v>282</v>
      </c>
      <c r="D640" s="50" t="s">
        <v>848</v>
      </c>
      <c r="E640" s="51">
        <v>3673.2730000000001</v>
      </c>
      <c r="F640" s="51">
        <v>3673.2730000000001</v>
      </c>
      <c r="G640" s="50" t="s">
        <v>278</v>
      </c>
      <c r="H640" s="50" t="s">
        <v>41</v>
      </c>
      <c r="I640" s="52" t="s">
        <v>283</v>
      </c>
    </row>
    <row r="641" spans="2:9" x14ac:dyDescent="0.2">
      <c r="B641" s="49" t="s">
        <v>835</v>
      </c>
      <c r="C641" s="49" t="s">
        <v>282</v>
      </c>
      <c r="D641" s="50" t="s">
        <v>854</v>
      </c>
      <c r="E641" s="51">
        <v>5624.7269999999999</v>
      </c>
      <c r="F641" s="51">
        <v>5624.7269999999999</v>
      </c>
      <c r="G641" s="50" t="s">
        <v>278</v>
      </c>
      <c r="H641" s="50" t="s">
        <v>41</v>
      </c>
      <c r="I641" s="52" t="s">
        <v>283</v>
      </c>
    </row>
    <row r="642" spans="2:9" x14ac:dyDescent="0.2">
      <c r="B642" s="49" t="s">
        <v>835</v>
      </c>
      <c r="C642" s="49" t="s">
        <v>599</v>
      </c>
      <c r="D642" s="50" t="s">
        <v>848</v>
      </c>
      <c r="E642" s="51">
        <v>242</v>
      </c>
      <c r="F642" s="51">
        <v>242</v>
      </c>
      <c r="G642" s="50" t="s">
        <v>278</v>
      </c>
      <c r="H642" s="50" t="s">
        <v>4</v>
      </c>
      <c r="I642" s="52" t="s">
        <v>600</v>
      </c>
    </row>
    <row r="643" spans="2:9" x14ac:dyDescent="0.2">
      <c r="B643" s="49" t="s">
        <v>835</v>
      </c>
      <c r="C643" s="49" t="s">
        <v>536</v>
      </c>
      <c r="D643" s="50" t="s">
        <v>848</v>
      </c>
      <c r="E643" s="51">
        <v>768.40480000000002</v>
      </c>
      <c r="F643" s="51">
        <v>768.40480000000002</v>
      </c>
      <c r="G643" s="50" t="s">
        <v>278</v>
      </c>
      <c r="H643" s="50" t="s">
        <v>21</v>
      </c>
      <c r="I643" s="52" t="s">
        <v>537</v>
      </c>
    </row>
    <row r="644" spans="2:9" x14ac:dyDescent="0.2">
      <c r="B644" s="49" t="s">
        <v>835</v>
      </c>
      <c r="C644" s="49" t="s">
        <v>540</v>
      </c>
      <c r="D644" s="50" t="s">
        <v>848</v>
      </c>
      <c r="E644" s="51">
        <v>695.26070000000004</v>
      </c>
      <c r="F644" s="51">
        <v>695.26070000000004</v>
      </c>
      <c r="G644" s="50" t="s">
        <v>278</v>
      </c>
      <c r="H644" s="50" t="s">
        <v>21</v>
      </c>
      <c r="I644" s="52" t="s">
        <v>541</v>
      </c>
    </row>
    <row r="645" spans="2:9" x14ac:dyDescent="0.2">
      <c r="B645" s="49" t="s">
        <v>835</v>
      </c>
      <c r="C645" s="49" t="s">
        <v>533</v>
      </c>
      <c r="D645" s="50" t="s">
        <v>848</v>
      </c>
      <c r="E645" s="51">
        <v>240.0419</v>
      </c>
      <c r="F645" s="51">
        <v>240.0419</v>
      </c>
      <c r="G645" s="50" t="s">
        <v>278</v>
      </c>
      <c r="H645" s="50" t="s">
        <v>21</v>
      </c>
      <c r="I645" s="52" t="s">
        <v>534</v>
      </c>
    </row>
    <row r="646" spans="2:9" x14ac:dyDescent="0.2">
      <c r="B646" s="49" t="s">
        <v>835</v>
      </c>
      <c r="C646" s="49" t="s">
        <v>234</v>
      </c>
      <c r="D646" s="50" t="s">
        <v>848</v>
      </c>
      <c r="E646" s="51">
        <v>82.949799999999996</v>
      </c>
      <c r="F646" s="51">
        <v>82.949799999999996</v>
      </c>
      <c r="G646" s="50" t="s">
        <v>278</v>
      </c>
      <c r="H646" s="50" t="s">
        <v>4</v>
      </c>
      <c r="I646" s="52" t="s">
        <v>235</v>
      </c>
    </row>
    <row r="647" spans="2:9" x14ac:dyDescent="0.2">
      <c r="B647" s="49" t="s">
        <v>835</v>
      </c>
      <c r="C647" s="49" t="s">
        <v>23</v>
      </c>
      <c r="D647" s="50" t="s">
        <v>848</v>
      </c>
      <c r="E647" s="51">
        <v>294.56049999999999</v>
      </c>
      <c r="F647" s="51">
        <v>294.56049999999999</v>
      </c>
      <c r="G647" s="50" t="s">
        <v>278</v>
      </c>
      <c r="H647" s="50" t="s">
        <v>21</v>
      </c>
      <c r="I647" s="52" t="s">
        <v>24</v>
      </c>
    </row>
    <row r="648" spans="2:9" x14ac:dyDescent="0.2">
      <c r="B648" s="49" t="s">
        <v>835</v>
      </c>
      <c r="C648" s="49" t="s">
        <v>538</v>
      </c>
      <c r="D648" s="50" t="s">
        <v>848</v>
      </c>
      <c r="E648" s="51">
        <v>1421.9616000000001</v>
      </c>
      <c r="F648" s="51">
        <v>1421.9616000000001</v>
      </c>
      <c r="G648" s="50" t="s">
        <v>278</v>
      </c>
      <c r="H648" s="50" t="s">
        <v>11</v>
      </c>
      <c r="I648" s="52" t="s">
        <v>539</v>
      </c>
    </row>
    <row r="649" spans="2:9" x14ac:dyDescent="0.2">
      <c r="B649" s="49" t="s">
        <v>835</v>
      </c>
      <c r="C649" s="49" t="s">
        <v>685</v>
      </c>
      <c r="D649" s="50" t="s">
        <v>848</v>
      </c>
      <c r="E649" s="51">
        <v>3203.7658000000001</v>
      </c>
      <c r="F649" s="51">
        <v>3203.7658000000001</v>
      </c>
      <c r="G649" s="50" t="s">
        <v>278</v>
      </c>
      <c r="H649" s="50" t="s">
        <v>41</v>
      </c>
      <c r="I649" s="52" t="s">
        <v>686</v>
      </c>
    </row>
    <row r="650" spans="2:9" x14ac:dyDescent="0.2">
      <c r="B650" s="49" t="s">
        <v>835</v>
      </c>
      <c r="C650" s="49" t="s">
        <v>441</v>
      </c>
      <c r="D650" s="50" t="s">
        <v>848</v>
      </c>
      <c r="E650" s="51">
        <v>30</v>
      </c>
      <c r="F650" s="51">
        <v>30</v>
      </c>
      <c r="G650" s="50" t="s">
        <v>278</v>
      </c>
      <c r="H650" s="50" t="s">
        <v>11</v>
      </c>
      <c r="I650" s="52" t="s">
        <v>489</v>
      </c>
    </row>
    <row r="651" spans="2:9" x14ac:dyDescent="0.2">
      <c r="B651" s="49" t="s">
        <v>835</v>
      </c>
      <c r="C651" s="49" t="s">
        <v>441</v>
      </c>
      <c r="D651" s="50" t="s">
        <v>848</v>
      </c>
      <c r="E651" s="51">
        <v>10</v>
      </c>
      <c r="F651" s="51">
        <v>10</v>
      </c>
      <c r="G651" s="50" t="s">
        <v>278</v>
      </c>
      <c r="H651" s="50" t="s">
        <v>11</v>
      </c>
      <c r="I651" s="52" t="s">
        <v>490</v>
      </c>
    </row>
    <row r="652" spans="2:9" x14ac:dyDescent="0.2">
      <c r="B652" s="49" t="s">
        <v>835</v>
      </c>
      <c r="C652" s="49" t="s">
        <v>512</v>
      </c>
      <c r="D652" s="50" t="s">
        <v>848</v>
      </c>
      <c r="E652" s="51">
        <v>346.87849999999997</v>
      </c>
      <c r="F652" s="51">
        <v>346.87849999999997</v>
      </c>
      <c r="G652" s="50" t="s">
        <v>278</v>
      </c>
      <c r="H652" s="50" t="s">
        <v>4</v>
      </c>
      <c r="I652" s="52" t="s">
        <v>630</v>
      </c>
    </row>
    <row r="653" spans="2:9" x14ac:dyDescent="0.2">
      <c r="B653" s="49" t="s">
        <v>835</v>
      </c>
      <c r="C653" s="49" t="s">
        <v>512</v>
      </c>
      <c r="D653" s="50" t="s">
        <v>848</v>
      </c>
      <c r="E653" s="51">
        <v>3430.1269000000002</v>
      </c>
      <c r="F653" s="51">
        <v>3430.1269000000002</v>
      </c>
      <c r="G653" s="50" t="s">
        <v>278</v>
      </c>
      <c r="H653" s="50" t="s">
        <v>11</v>
      </c>
      <c r="I653" s="52" t="s">
        <v>513</v>
      </c>
    </row>
    <row r="654" spans="2:9" x14ac:dyDescent="0.2">
      <c r="B654" s="49" t="s">
        <v>835</v>
      </c>
      <c r="C654" s="49" t="s">
        <v>510</v>
      </c>
      <c r="D654" s="50" t="s">
        <v>848</v>
      </c>
      <c r="E654" s="51">
        <v>4907.9359999999997</v>
      </c>
      <c r="F654" s="51">
        <v>4907.9359999999997</v>
      </c>
      <c r="G654" s="50" t="s">
        <v>278</v>
      </c>
      <c r="H654" s="50" t="s">
        <v>11</v>
      </c>
      <c r="I654" s="52" t="s">
        <v>511</v>
      </c>
    </row>
    <row r="655" spans="2:9" x14ac:dyDescent="0.2">
      <c r="B655" s="49" t="s">
        <v>835</v>
      </c>
      <c r="C655" s="49" t="s">
        <v>510</v>
      </c>
      <c r="D655" s="50" t="s">
        <v>848</v>
      </c>
      <c r="E655" s="51">
        <v>286.97969999999998</v>
      </c>
      <c r="F655" s="51">
        <v>286.97969999999998</v>
      </c>
      <c r="G655" s="50" t="s">
        <v>278</v>
      </c>
      <c r="H655" s="50" t="s">
        <v>4</v>
      </c>
      <c r="I655" s="52" t="s">
        <v>631</v>
      </c>
    </row>
    <row r="656" spans="2:9" x14ac:dyDescent="0.2">
      <c r="B656" s="49" t="s">
        <v>835</v>
      </c>
      <c r="C656" s="49" t="s">
        <v>57</v>
      </c>
      <c r="D656" s="50" t="s">
        <v>848</v>
      </c>
      <c r="E656" s="51">
        <v>448.06</v>
      </c>
      <c r="F656" s="51">
        <v>448.06</v>
      </c>
      <c r="G656" s="50" t="s">
        <v>278</v>
      </c>
      <c r="H656" s="50" t="s">
        <v>4</v>
      </c>
      <c r="I656" s="52" t="s">
        <v>594</v>
      </c>
    </row>
    <row r="657" spans="2:18" x14ac:dyDescent="0.2">
      <c r="B657" s="53" t="s">
        <v>835</v>
      </c>
      <c r="C657" s="53" t="s">
        <v>13</v>
      </c>
      <c r="D657" s="54" t="s">
        <v>848</v>
      </c>
      <c r="E657" s="55">
        <v>1785.2463</v>
      </c>
      <c r="F657" s="55">
        <v>1785.2463</v>
      </c>
      <c r="G657" s="54" t="s">
        <v>278</v>
      </c>
      <c r="H657" s="54" t="s">
        <v>11</v>
      </c>
      <c r="I657" s="56" t="s">
        <v>14</v>
      </c>
      <c r="J657" s="44"/>
      <c r="K657" s="44"/>
      <c r="L657" s="44"/>
      <c r="M657" s="44"/>
      <c r="N657" s="44"/>
      <c r="O657" s="44"/>
      <c r="P657" s="44"/>
      <c r="Q657" s="44"/>
      <c r="R657" s="44"/>
    </row>
    <row r="658" spans="2:18" x14ac:dyDescent="0.2">
      <c r="B658" s="49" t="s">
        <v>835</v>
      </c>
      <c r="C658" s="49" t="s">
        <v>13</v>
      </c>
      <c r="D658" s="50" t="s">
        <v>848</v>
      </c>
      <c r="E658" s="51">
        <v>2419.8946000000001</v>
      </c>
      <c r="F658" s="51">
        <v>2419.8946000000001</v>
      </c>
      <c r="G658" s="50" t="s">
        <v>278</v>
      </c>
      <c r="H658" s="50" t="s">
        <v>11</v>
      </c>
      <c r="I658" s="52" t="s">
        <v>220</v>
      </c>
    </row>
    <row r="659" spans="2:18" x14ac:dyDescent="0.2">
      <c r="B659" s="49" t="s">
        <v>835</v>
      </c>
      <c r="C659" s="49" t="s">
        <v>230</v>
      </c>
      <c r="D659" s="50" t="s">
        <v>848</v>
      </c>
      <c r="E659" s="51">
        <v>267.57560000000001</v>
      </c>
      <c r="F659" s="51">
        <v>267.57560000000001</v>
      </c>
      <c r="G659" s="50" t="s">
        <v>278</v>
      </c>
      <c r="H659" s="50" t="s">
        <v>4</v>
      </c>
      <c r="I659" s="52" t="s">
        <v>231</v>
      </c>
    </row>
    <row r="660" spans="2:18" x14ac:dyDescent="0.2">
      <c r="B660" s="49" t="s">
        <v>835</v>
      </c>
      <c r="C660" s="49" t="s">
        <v>79</v>
      </c>
      <c r="D660" s="50" t="s">
        <v>848</v>
      </c>
      <c r="E660" s="51">
        <v>871.48209999999995</v>
      </c>
      <c r="F660" s="51">
        <v>871.48209999999995</v>
      </c>
      <c r="G660" s="50" t="s">
        <v>278</v>
      </c>
      <c r="H660" s="50" t="s">
        <v>21</v>
      </c>
      <c r="I660" s="52" t="s">
        <v>80</v>
      </c>
    </row>
    <row r="661" spans="2:18" x14ac:dyDescent="0.2">
      <c r="B661" s="49" t="s">
        <v>835</v>
      </c>
      <c r="C661" s="49" t="s">
        <v>674</v>
      </c>
      <c r="D661" s="50" t="s">
        <v>848</v>
      </c>
      <c r="E661" s="51">
        <v>624.20010000000002</v>
      </c>
      <c r="F661" s="51">
        <v>624.20010000000002</v>
      </c>
      <c r="G661" s="50" t="s">
        <v>278</v>
      </c>
      <c r="H661" s="50" t="s">
        <v>88</v>
      </c>
      <c r="I661" s="52" t="s">
        <v>261</v>
      </c>
    </row>
    <row r="662" spans="2:18" x14ac:dyDescent="0.2">
      <c r="B662" s="49" t="s">
        <v>835</v>
      </c>
      <c r="C662" s="49" t="s">
        <v>291</v>
      </c>
      <c r="D662" s="50" t="s">
        <v>848</v>
      </c>
      <c r="E662" s="51">
        <v>5075.0406999999996</v>
      </c>
      <c r="F662" s="51">
        <v>5075.0406999999996</v>
      </c>
      <c r="G662" s="50" t="s">
        <v>278</v>
      </c>
      <c r="H662" s="50" t="s">
        <v>41</v>
      </c>
      <c r="I662" s="52" t="s">
        <v>292</v>
      </c>
    </row>
    <row r="663" spans="2:18" x14ac:dyDescent="0.2">
      <c r="B663" s="49" t="s">
        <v>835</v>
      </c>
      <c r="C663" s="49" t="s">
        <v>291</v>
      </c>
      <c r="D663" s="50" t="s">
        <v>848</v>
      </c>
      <c r="E663" s="51">
        <v>459.14760000000001</v>
      </c>
      <c r="F663" s="51">
        <v>459.14760000000001</v>
      </c>
      <c r="G663" s="50" t="s">
        <v>278</v>
      </c>
      <c r="H663" s="50" t="s">
        <v>4</v>
      </c>
      <c r="I663" s="52" t="s">
        <v>621</v>
      </c>
    </row>
    <row r="664" spans="2:18" x14ac:dyDescent="0.2">
      <c r="B664" s="49" t="s">
        <v>835</v>
      </c>
      <c r="C664" s="49" t="s">
        <v>291</v>
      </c>
      <c r="D664" s="50" t="s">
        <v>848</v>
      </c>
      <c r="E664" s="51">
        <v>913.37130000000002</v>
      </c>
      <c r="F664" s="51">
        <v>913.37130000000002</v>
      </c>
      <c r="G664" s="50" t="s">
        <v>278</v>
      </c>
      <c r="H664" s="50" t="s">
        <v>41</v>
      </c>
      <c r="I664" s="52" t="s">
        <v>293</v>
      </c>
    </row>
    <row r="665" spans="2:18" x14ac:dyDescent="0.2">
      <c r="B665" s="49" t="s">
        <v>835</v>
      </c>
      <c r="C665" s="49" t="s">
        <v>291</v>
      </c>
      <c r="D665" s="50" t="s">
        <v>854</v>
      </c>
      <c r="E665" s="51">
        <v>1150.9482</v>
      </c>
      <c r="F665" s="51">
        <v>1150.9482</v>
      </c>
      <c r="G665" s="50" t="s">
        <v>278</v>
      </c>
      <c r="H665" s="50" t="s">
        <v>41</v>
      </c>
      <c r="I665" s="52" t="s">
        <v>292</v>
      </c>
    </row>
    <row r="666" spans="2:18" x14ac:dyDescent="0.2">
      <c r="B666" s="49" t="s">
        <v>835</v>
      </c>
      <c r="C666" s="49" t="s">
        <v>291</v>
      </c>
      <c r="D666" s="50" t="s">
        <v>854</v>
      </c>
      <c r="E666" s="51">
        <v>260.62869999999998</v>
      </c>
      <c r="F666" s="51">
        <v>260.62869999999998</v>
      </c>
      <c r="G666" s="50" t="s">
        <v>278</v>
      </c>
      <c r="H666" s="50" t="s">
        <v>41</v>
      </c>
      <c r="I666" s="52" t="s">
        <v>293</v>
      </c>
    </row>
    <row r="667" spans="2:18" x14ac:dyDescent="0.2">
      <c r="B667" s="49" t="s">
        <v>835</v>
      </c>
      <c r="C667" s="49" t="s">
        <v>310</v>
      </c>
      <c r="D667" s="50" t="s">
        <v>848</v>
      </c>
      <c r="E667" s="51">
        <v>1823.1892</v>
      </c>
      <c r="F667" s="51">
        <v>1823.1892</v>
      </c>
      <c r="G667" s="50" t="s">
        <v>278</v>
      </c>
      <c r="H667" s="50" t="s">
        <v>4</v>
      </c>
      <c r="I667" s="52" t="s">
        <v>311</v>
      </c>
    </row>
    <row r="668" spans="2:18" x14ac:dyDescent="0.2">
      <c r="B668" s="49" t="s">
        <v>835</v>
      </c>
      <c r="C668" s="49" t="s">
        <v>310</v>
      </c>
      <c r="D668" s="50" t="s">
        <v>854</v>
      </c>
      <c r="E668" s="51">
        <v>286.81</v>
      </c>
      <c r="F668" s="51">
        <v>286.81</v>
      </c>
      <c r="G668" s="50" t="s">
        <v>278</v>
      </c>
      <c r="H668" s="50" t="s">
        <v>4</v>
      </c>
      <c r="I668" s="52" t="s">
        <v>311</v>
      </c>
    </row>
    <row r="669" spans="2:18" x14ac:dyDescent="0.2">
      <c r="B669" s="49" t="s">
        <v>835</v>
      </c>
      <c r="C669" s="49" t="s">
        <v>34</v>
      </c>
      <c r="D669" s="50" t="s">
        <v>848</v>
      </c>
      <c r="E669" s="51">
        <v>1072.4209000000001</v>
      </c>
      <c r="F669" s="51">
        <v>1072.4209000000001</v>
      </c>
      <c r="G669" s="50" t="s">
        <v>278</v>
      </c>
      <c r="H669" s="50" t="s">
        <v>35</v>
      </c>
      <c r="I669" s="52" t="s">
        <v>36</v>
      </c>
    </row>
    <row r="670" spans="2:18" x14ac:dyDescent="0.2">
      <c r="B670" s="49" t="s">
        <v>835</v>
      </c>
      <c r="C670" s="49" t="s">
        <v>91</v>
      </c>
      <c r="D670" s="50" t="s">
        <v>848</v>
      </c>
      <c r="E670" s="51">
        <v>505.0034</v>
      </c>
      <c r="F670" s="51">
        <v>505.0034</v>
      </c>
      <c r="G670" s="50" t="s">
        <v>278</v>
      </c>
      <c r="H670" s="50" t="s">
        <v>41</v>
      </c>
      <c r="I670" s="52" t="s">
        <v>281</v>
      </c>
    </row>
    <row r="671" spans="2:18" x14ac:dyDescent="0.2">
      <c r="B671" s="49" t="s">
        <v>835</v>
      </c>
      <c r="C671" s="49" t="s">
        <v>91</v>
      </c>
      <c r="D671" s="50" t="s">
        <v>848</v>
      </c>
      <c r="E671" s="51">
        <v>404.40140000000002</v>
      </c>
      <c r="F671" s="51">
        <v>404.40140000000002</v>
      </c>
      <c r="G671" s="50" t="s">
        <v>278</v>
      </c>
      <c r="H671" s="50" t="s">
        <v>88</v>
      </c>
      <c r="I671" s="52" t="s">
        <v>92</v>
      </c>
    </row>
    <row r="672" spans="2:18" x14ac:dyDescent="0.2">
      <c r="B672" s="49" t="s">
        <v>835</v>
      </c>
      <c r="C672" s="49" t="s">
        <v>91</v>
      </c>
      <c r="D672" s="50" t="s">
        <v>854</v>
      </c>
      <c r="E672" s="51">
        <v>55</v>
      </c>
      <c r="F672" s="51">
        <v>55</v>
      </c>
      <c r="G672" s="50" t="s">
        <v>278</v>
      </c>
      <c r="H672" s="50" t="s">
        <v>41</v>
      </c>
      <c r="I672" s="52" t="s">
        <v>281</v>
      </c>
    </row>
    <row r="673" spans="2:9" x14ac:dyDescent="0.2">
      <c r="B673" s="49" t="s">
        <v>835</v>
      </c>
      <c r="C673" s="49" t="s">
        <v>516</v>
      </c>
      <c r="D673" s="50" t="s">
        <v>848</v>
      </c>
      <c r="E673" s="51">
        <v>1371.3418999999999</v>
      </c>
      <c r="F673" s="51">
        <v>1371.3418999999999</v>
      </c>
      <c r="G673" s="50" t="s">
        <v>278</v>
      </c>
      <c r="H673" s="50" t="s">
        <v>11</v>
      </c>
      <c r="I673" s="52" t="s">
        <v>517</v>
      </c>
    </row>
    <row r="674" spans="2:9" x14ac:dyDescent="0.2">
      <c r="B674" s="49" t="s">
        <v>835</v>
      </c>
      <c r="C674" s="49" t="s">
        <v>514</v>
      </c>
      <c r="D674" s="50" t="s">
        <v>848</v>
      </c>
      <c r="E674" s="51">
        <v>290.77710000000002</v>
      </c>
      <c r="F674" s="51">
        <v>290.77710000000002</v>
      </c>
      <c r="G674" s="50" t="s">
        <v>278</v>
      </c>
      <c r="H674" s="50" t="s">
        <v>11</v>
      </c>
      <c r="I674" s="52" t="s">
        <v>515</v>
      </c>
    </row>
    <row r="675" spans="2:9" x14ac:dyDescent="0.2">
      <c r="B675" s="49" t="s">
        <v>835</v>
      </c>
      <c r="C675" s="49" t="s">
        <v>514</v>
      </c>
      <c r="D675" s="50" t="s">
        <v>848</v>
      </c>
      <c r="E675" s="51">
        <v>636.53409999999997</v>
      </c>
      <c r="F675" s="51">
        <v>636.53409999999997</v>
      </c>
      <c r="G675" s="50" t="s">
        <v>278</v>
      </c>
      <c r="H675" s="50" t="s">
        <v>4</v>
      </c>
      <c r="I675" s="52" t="s">
        <v>632</v>
      </c>
    </row>
    <row r="676" spans="2:9" x14ac:dyDescent="0.2">
      <c r="B676" s="49" t="s">
        <v>835</v>
      </c>
      <c r="C676" s="49" t="s">
        <v>225</v>
      </c>
      <c r="D676" s="50" t="s">
        <v>848</v>
      </c>
      <c r="E676" s="51">
        <v>7166.6679000000004</v>
      </c>
      <c r="F676" s="51">
        <v>7166.6679000000004</v>
      </c>
      <c r="G676" s="50" t="s">
        <v>278</v>
      </c>
      <c r="H676" s="50" t="s">
        <v>4</v>
      </c>
      <c r="I676" s="52" t="s">
        <v>227</v>
      </c>
    </row>
    <row r="677" spans="2:9" x14ac:dyDescent="0.2">
      <c r="B677" s="49" t="s">
        <v>835</v>
      </c>
      <c r="C677" s="49" t="s">
        <v>677</v>
      </c>
      <c r="D677" s="50" t="s">
        <v>848</v>
      </c>
      <c r="E677" s="51">
        <v>18</v>
      </c>
      <c r="F677" s="51">
        <v>18</v>
      </c>
      <c r="G677" s="50" t="s">
        <v>278</v>
      </c>
      <c r="H677" s="50" t="s">
        <v>88</v>
      </c>
      <c r="I677" s="52" t="s">
        <v>678</v>
      </c>
    </row>
    <row r="678" spans="2:9" x14ac:dyDescent="0.2">
      <c r="B678" s="49" t="s">
        <v>835</v>
      </c>
      <c r="C678" s="49" t="s">
        <v>559</v>
      </c>
      <c r="D678" s="50" t="s">
        <v>848</v>
      </c>
      <c r="E678" s="51">
        <v>2372.6156000000001</v>
      </c>
      <c r="F678" s="51">
        <v>2372.6156000000001</v>
      </c>
      <c r="G678" s="50" t="s">
        <v>278</v>
      </c>
      <c r="H678" s="50" t="s">
        <v>11</v>
      </c>
      <c r="I678" s="52" t="s">
        <v>560</v>
      </c>
    </row>
    <row r="679" spans="2:9" x14ac:dyDescent="0.2">
      <c r="B679" s="49" t="s">
        <v>835</v>
      </c>
      <c r="C679" s="49" t="s">
        <v>81</v>
      </c>
      <c r="D679" s="50" t="s">
        <v>848</v>
      </c>
      <c r="E679" s="51">
        <v>4225.6095999999998</v>
      </c>
      <c r="F679" s="51">
        <v>4225.6095999999998</v>
      </c>
      <c r="G679" s="50" t="s">
        <v>278</v>
      </c>
      <c r="H679" s="50" t="s">
        <v>21</v>
      </c>
      <c r="I679" s="52" t="s">
        <v>82</v>
      </c>
    </row>
    <row r="680" spans="2:9" x14ac:dyDescent="0.2">
      <c r="B680" s="49" t="s">
        <v>835</v>
      </c>
      <c r="C680" s="49" t="s">
        <v>218</v>
      </c>
      <c r="D680" s="50" t="s">
        <v>848</v>
      </c>
      <c r="E680" s="51">
        <v>6886.5695999999998</v>
      </c>
      <c r="F680" s="51">
        <v>6886.5695999999998</v>
      </c>
      <c r="G680" s="50" t="s">
        <v>278</v>
      </c>
      <c r="H680" s="50" t="s">
        <v>11</v>
      </c>
      <c r="I680" s="52" t="s">
        <v>219</v>
      </c>
    </row>
    <row r="681" spans="2:9" x14ac:dyDescent="0.2">
      <c r="B681" s="49" t="s">
        <v>835</v>
      </c>
      <c r="C681" s="49" t="s">
        <v>55</v>
      </c>
      <c r="D681" s="50" t="s">
        <v>848</v>
      </c>
      <c r="E681" s="51">
        <v>4854.5784000000003</v>
      </c>
      <c r="F681" s="51">
        <v>4854.5784000000003</v>
      </c>
      <c r="G681" s="50" t="s">
        <v>278</v>
      </c>
      <c r="H681" s="50" t="s">
        <v>4</v>
      </c>
      <c r="I681" s="52" t="s">
        <v>56</v>
      </c>
    </row>
    <row r="682" spans="2:9" x14ac:dyDescent="0.2">
      <c r="B682" s="49" t="s">
        <v>835</v>
      </c>
      <c r="C682" s="49" t="s">
        <v>325</v>
      </c>
      <c r="D682" s="50" t="s">
        <v>854</v>
      </c>
      <c r="E682" s="51">
        <v>3332</v>
      </c>
      <c r="F682" s="51">
        <v>3332</v>
      </c>
      <c r="G682" s="50" t="s">
        <v>278</v>
      </c>
      <c r="H682" s="50" t="s">
        <v>11</v>
      </c>
      <c r="I682" s="52" t="s">
        <v>65</v>
      </c>
    </row>
    <row r="683" spans="2:9" x14ac:dyDescent="0.2">
      <c r="B683" s="49" t="s">
        <v>835</v>
      </c>
      <c r="C683" s="49" t="s">
        <v>542</v>
      </c>
      <c r="D683" s="50" t="s">
        <v>848</v>
      </c>
      <c r="E683" s="51">
        <v>262.06110000000001</v>
      </c>
      <c r="F683" s="51">
        <v>262.06110000000001</v>
      </c>
      <c r="G683" s="50" t="s">
        <v>278</v>
      </c>
      <c r="H683" s="50" t="s">
        <v>21</v>
      </c>
      <c r="I683" s="52" t="s">
        <v>543</v>
      </c>
    </row>
    <row r="684" spans="2:9" x14ac:dyDescent="0.2">
      <c r="B684" s="49" t="s">
        <v>835</v>
      </c>
      <c r="C684" s="49" t="s">
        <v>483</v>
      </c>
      <c r="D684" s="50" t="s">
        <v>848</v>
      </c>
      <c r="E684" s="51">
        <v>1760.22</v>
      </c>
      <c r="F684" s="51">
        <v>1760.22</v>
      </c>
      <c r="G684" s="50" t="s">
        <v>278</v>
      </c>
      <c r="H684" s="50" t="s">
        <v>11</v>
      </c>
      <c r="I684" s="52" t="s">
        <v>484</v>
      </c>
    </row>
    <row r="685" spans="2:9" x14ac:dyDescent="0.2">
      <c r="B685" s="49" t="s">
        <v>835</v>
      </c>
      <c r="C685" s="49" t="s">
        <v>288</v>
      </c>
      <c r="D685" s="50" t="s">
        <v>854</v>
      </c>
      <c r="E685" s="51">
        <v>1217.6600000000001</v>
      </c>
      <c r="F685" s="51">
        <v>1217.6600000000001</v>
      </c>
      <c r="G685" s="50" t="s">
        <v>278</v>
      </c>
      <c r="H685" s="50" t="s">
        <v>41</v>
      </c>
      <c r="I685" s="52" t="s">
        <v>290</v>
      </c>
    </row>
    <row r="686" spans="2:9" x14ac:dyDescent="0.2">
      <c r="B686" s="49" t="s">
        <v>835</v>
      </c>
      <c r="C686" s="49" t="s">
        <v>288</v>
      </c>
      <c r="D686" s="50" t="s">
        <v>854</v>
      </c>
      <c r="E686" s="51">
        <v>2113</v>
      </c>
      <c r="F686" s="51">
        <v>2113</v>
      </c>
      <c r="G686" s="50" t="s">
        <v>278</v>
      </c>
      <c r="H686" s="50" t="s">
        <v>41</v>
      </c>
      <c r="I686" s="52" t="s">
        <v>289</v>
      </c>
    </row>
    <row r="687" spans="2:9" x14ac:dyDescent="0.2">
      <c r="B687" s="49" t="s">
        <v>835</v>
      </c>
      <c r="C687" s="49" t="s">
        <v>552</v>
      </c>
      <c r="D687" s="50" t="s">
        <v>848</v>
      </c>
      <c r="E687" s="51">
        <v>512.14509999999996</v>
      </c>
      <c r="F687" s="51">
        <v>512.14509999999996</v>
      </c>
      <c r="G687" s="50" t="s">
        <v>278</v>
      </c>
      <c r="H687" s="50" t="s">
        <v>4</v>
      </c>
      <c r="I687" s="52" t="s">
        <v>641</v>
      </c>
    </row>
    <row r="688" spans="2:9" x14ac:dyDescent="0.2">
      <c r="B688" s="49" t="s">
        <v>835</v>
      </c>
      <c r="C688" s="49" t="s">
        <v>552</v>
      </c>
      <c r="D688" s="50" t="s">
        <v>848</v>
      </c>
      <c r="E688" s="51">
        <v>185.78460000000001</v>
      </c>
      <c r="F688" s="51">
        <v>185.78460000000001</v>
      </c>
      <c r="G688" s="50" t="s">
        <v>278</v>
      </c>
      <c r="H688" s="50" t="s">
        <v>11</v>
      </c>
      <c r="I688" s="52" t="s">
        <v>553</v>
      </c>
    </row>
    <row r="689" spans="2:9" x14ac:dyDescent="0.2">
      <c r="B689" s="49" t="s">
        <v>835</v>
      </c>
      <c r="C689" s="49" t="s">
        <v>322</v>
      </c>
      <c r="D689" s="50" t="s">
        <v>848</v>
      </c>
      <c r="E689" s="51">
        <v>912.5566</v>
      </c>
      <c r="F689" s="51">
        <v>912.5566</v>
      </c>
      <c r="G689" s="50" t="s">
        <v>278</v>
      </c>
      <c r="H689" s="50" t="s">
        <v>11</v>
      </c>
      <c r="I689" s="52" t="s">
        <v>326</v>
      </c>
    </row>
    <row r="690" spans="2:9" x14ac:dyDescent="0.2">
      <c r="B690" s="49" t="s">
        <v>835</v>
      </c>
      <c r="C690" s="49" t="s">
        <v>322</v>
      </c>
      <c r="D690" s="50" t="s">
        <v>848</v>
      </c>
      <c r="E690" s="51">
        <v>4134.6818000000003</v>
      </c>
      <c r="F690" s="51">
        <v>4134.6818000000003</v>
      </c>
      <c r="G690" s="50" t="s">
        <v>278</v>
      </c>
      <c r="H690" s="50" t="s">
        <v>11</v>
      </c>
      <c r="I690" s="52" t="s">
        <v>324</v>
      </c>
    </row>
    <row r="691" spans="2:9" x14ac:dyDescent="0.2">
      <c r="B691" s="49" t="s">
        <v>835</v>
      </c>
      <c r="C691" s="49" t="s">
        <v>322</v>
      </c>
      <c r="D691" s="50" t="s">
        <v>848</v>
      </c>
      <c r="E691" s="51">
        <v>1856.7652</v>
      </c>
      <c r="F691" s="51">
        <v>1856.7652</v>
      </c>
      <c r="G691" s="50" t="s">
        <v>278</v>
      </c>
      <c r="H691" s="50" t="s">
        <v>11</v>
      </c>
      <c r="I691" s="52" t="s">
        <v>554</v>
      </c>
    </row>
    <row r="692" spans="2:9" x14ac:dyDescent="0.2">
      <c r="B692" s="49" t="s">
        <v>835</v>
      </c>
      <c r="C692" s="49" t="s">
        <v>322</v>
      </c>
      <c r="D692" s="50" t="s">
        <v>854</v>
      </c>
      <c r="E692" s="51">
        <v>536</v>
      </c>
      <c r="F692" s="51">
        <v>536</v>
      </c>
      <c r="G692" s="50" t="s">
        <v>278</v>
      </c>
      <c r="H692" s="50" t="s">
        <v>18</v>
      </c>
      <c r="I692" s="52" t="s">
        <v>338</v>
      </c>
    </row>
    <row r="693" spans="2:9" x14ac:dyDescent="0.2">
      <c r="B693" s="49" t="s">
        <v>835</v>
      </c>
      <c r="C693" s="49" t="s">
        <v>322</v>
      </c>
      <c r="D693" s="50" t="s">
        <v>854</v>
      </c>
      <c r="E693" s="51">
        <v>217</v>
      </c>
      <c r="F693" s="51">
        <v>217</v>
      </c>
      <c r="G693" s="50" t="s">
        <v>278</v>
      </c>
      <c r="H693" s="50" t="s">
        <v>11</v>
      </c>
      <c r="I693" s="52" t="s">
        <v>326</v>
      </c>
    </row>
    <row r="694" spans="2:9" x14ac:dyDescent="0.2">
      <c r="B694" s="49" t="s">
        <v>835</v>
      </c>
      <c r="C694" s="49" t="s">
        <v>322</v>
      </c>
      <c r="D694" s="50" t="s">
        <v>854</v>
      </c>
      <c r="E694" s="51">
        <v>885</v>
      </c>
      <c r="F694" s="51">
        <v>885</v>
      </c>
      <c r="G694" s="50" t="s">
        <v>278</v>
      </c>
      <c r="H694" s="50" t="s">
        <v>11</v>
      </c>
      <c r="I694" s="52" t="s">
        <v>324</v>
      </c>
    </row>
    <row r="695" spans="2:9" x14ac:dyDescent="0.2">
      <c r="B695" s="49" t="s">
        <v>835</v>
      </c>
      <c r="C695" s="49" t="s">
        <v>322</v>
      </c>
      <c r="D695" s="50" t="s">
        <v>854</v>
      </c>
      <c r="E695" s="51">
        <v>1430</v>
      </c>
      <c r="F695" s="51">
        <v>1430</v>
      </c>
      <c r="G695" s="50" t="s">
        <v>278</v>
      </c>
      <c r="H695" s="50" t="s">
        <v>11</v>
      </c>
      <c r="I695" s="52" t="s">
        <v>323</v>
      </c>
    </row>
    <row r="696" spans="2:9" x14ac:dyDescent="0.2">
      <c r="B696" s="49" t="s">
        <v>835</v>
      </c>
      <c r="C696" s="49" t="s">
        <v>491</v>
      </c>
      <c r="D696" s="50" t="s">
        <v>848</v>
      </c>
      <c r="E696" s="51">
        <v>147.44</v>
      </c>
      <c r="F696" s="51">
        <v>147.44</v>
      </c>
      <c r="G696" s="50" t="s">
        <v>278</v>
      </c>
      <c r="H696" s="50" t="s">
        <v>11</v>
      </c>
      <c r="I696" s="52" t="s">
        <v>492</v>
      </c>
    </row>
    <row r="697" spans="2:9" x14ac:dyDescent="0.2">
      <c r="B697" s="49" t="s">
        <v>835</v>
      </c>
      <c r="C697" s="49" t="s">
        <v>343</v>
      </c>
      <c r="D697" s="50" t="s">
        <v>848</v>
      </c>
      <c r="E697" s="51">
        <v>1883.3185000000001</v>
      </c>
      <c r="F697" s="51">
        <v>1883.3185000000001</v>
      </c>
      <c r="G697" s="50" t="s">
        <v>278</v>
      </c>
      <c r="H697" s="50" t="s">
        <v>4</v>
      </c>
      <c r="I697" s="52" t="s">
        <v>633</v>
      </c>
    </row>
    <row r="698" spans="2:9" x14ac:dyDescent="0.2">
      <c r="B698" s="49" t="s">
        <v>835</v>
      </c>
      <c r="C698" s="49" t="s">
        <v>343</v>
      </c>
      <c r="D698" s="50" t="s">
        <v>854</v>
      </c>
      <c r="E698" s="51">
        <v>2923</v>
      </c>
      <c r="F698" s="51">
        <v>2923</v>
      </c>
      <c r="G698" s="50" t="s">
        <v>278</v>
      </c>
      <c r="H698" s="50" t="s">
        <v>18</v>
      </c>
      <c r="I698" s="52" t="s">
        <v>344</v>
      </c>
    </row>
    <row r="699" spans="2:9" x14ac:dyDescent="0.2">
      <c r="B699" s="49" t="s">
        <v>835</v>
      </c>
      <c r="C699" s="49" t="s">
        <v>561</v>
      </c>
      <c r="D699" s="50" t="s">
        <v>848</v>
      </c>
      <c r="E699" s="51">
        <v>16.180900000000001</v>
      </c>
      <c r="F699" s="51">
        <v>16.180900000000001</v>
      </c>
      <c r="G699" s="50" t="s">
        <v>278</v>
      </c>
      <c r="H699" s="50" t="s">
        <v>21</v>
      </c>
      <c r="I699" s="52" t="s">
        <v>562</v>
      </c>
    </row>
    <row r="700" spans="2:9" x14ac:dyDescent="0.2">
      <c r="B700" s="49" t="s">
        <v>835</v>
      </c>
      <c r="C700" s="49" t="s">
        <v>563</v>
      </c>
      <c r="D700" s="50" t="s">
        <v>848</v>
      </c>
      <c r="E700" s="51">
        <v>144.5831</v>
      </c>
      <c r="F700" s="51">
        <v>144.5831</v>
      </c>
      <c r="G700" s="50" t="s">
        <v>278</v>
      </c>
      <c r="H700" s="50" t="s">
        <v>21</v>
      </c>
      <c r="I700" s="52" t="s">
        <v>564</v>
      </c>
    </row>
    <row r="701" spans="2:9" x14ac:dyDescent="0.2">
      <c r="B701" s="49" t="s">
        <v>835</v>
      </c>
      <c r="C701" s="49" t="s">
        <v>663</v>
      </c>
      <c r="D701" s="50" t="s">
        <v>848</v>
      </c>
      <c r="E701" s="51">
        <v>44.782299999999999</v>
      </c>
      <c r="F701" s="51">
        <v>44.782299999999999</v>
      </c>
      <c r="G701" s="50" t="s">
        <v>278</v>
      </c>
      <c r="H701" s="50" t="s">
        <v>4</v>
      </c>
      <c r="I701" s="52" t="s">
        <v>664</v>
      </c>
    </row>
    <row r="702" spans="2:9" x14ac:dyDescent="0.2">
      <c r="B702" s="49" t="s">
        <v>835</v>
      </c>
      <c r="C702" s="49" t="s">
        <v>622</v>
      </c>
      <c r="D702" s="50" t="s">
        <v>848</v>
      </c>
      <c r="E702" s="51">
        <v>620.85630000000003</v>
      </c>
      <c r="F702" s="51">
        <v>620.85630000000003</v>
      </c>
      <c r="G702" s="50" t="s">
        <v>278</v>
      </c>
      <c r="H702" s="50" t="s">
        <v>4</v>
      </c>
      <c r="I702" s="52" t="s">
        <v>623</v>
      </c>
    </row>
    <row r="703" spans="2:9" x14ac:dyDescent="0.2">
      <c r="B703" s="49" t="s">
        <v>835</v>
      </c>
      <c r="C703" s="49" t="s">
        <v>622</v>
      </c>
      <c r="D703" s="50" t="s">
        <v>848</v>
      </c>
      <c r="E703" s="51">
        <v>768.75980000000004</v>
      </c>
      <c r="F703" s="51">
        <v>768.75980000000004</v>
      </c>
      <c r="G703" s="50" t="s">
        <v>278</v>
      </c>
      <c r="H703" s="50" t="s">
        <v>4</v>
      </c>
      <c r="I703" s="52" t="s">
        <v>624</v>
      </c>
    </row>
    <row r="704" spans="2:9" x14ac:dyDescent="0.2">
      <c r="B704" s="49" t="s">
        <v>835</v>
      </c>
      <c r="C704" s="49" t="s">
        <v>485</v>
      </c>
      <c r="D704" s="50" t="s">
        <v>848</v>
      </c>
      <c r="E704" s="51">
        <v>144</v>
      </c>
      <c r="F704" s="51">
        <v>144</v>
      </c>
      <c r="G704" s="50" t="s">
        <v>278</v>
      </c>
      <c r="H704" s="50" t="s">
        <v>11</v>
      </c>
      <c r="I704" s="52" t="s">
        <v>486</v>
      </c>
    </row>
    <row r="705" spans="2:9" x14ac:dyDescent="0.2">
      <c r="B705" s="49" t="s">
        <v>835</v>
      </c>
      <c r="C705" s="49" t="s">
        <v>544</v>
      </c>
      <c r="D705" s="50" t="s">
        <v>848</v>
      </c>
      <c r="E705" s="51">
        <v>625.43740000000003</v>
      </c>
      <c r="F705" s="51">
        <v>625.43740000000003</v>
      </c>
      <c r="G705" s="50" t="s">
        <v>278</v>
      </c>
      <c r="H705" s="50" t="s">
        <v>4</v>
      </c>
      <c r="I705" s="52" t="s">
        <v>639</v>
      </c>
    </row>
    <row r="706" spans="2:9" x14ac:dyDescent="0.2">
      <c r="B706" s="49" t="s">
        <v>835</v>
      </c>
      <c r="C706" s="49" t="s">
        <v>544</v>
      </c>
      <c r="D706" s="50" t="s">
        <v>848</v>
      </c>
      <c r="E706" s="51">
        <v>827.96069999999997</v>
      </c>
      <c r="F706" s="51">
        <v>827.96069999999997</v>
      </c>
      <c r="G706" s="50" t="s">
        <v>278</v>
      </c>
      <c r="H706" s="50" t="s">
        <v>21</v>
      </c>
      <c r="I706" s="52" t="s">
        <v>545</v>
      </c>
    </row>
    <row r="707" spans="2:9" x14ac:dyDescent="0.2">
      <c r="B707" s="49" t="s">
        <v>835</v>
      </c>
      <c r="C707" s="49" t="s">
        <v>566</v>
      </c>
      <c r="D707" s="50" t="s">
        <v>848</v>
      </c>
      <c r="E707" s="51">
        <v>798.2319</v>
      </c>
      <c r="F707" s="51">
        <v>798.2319</v>
      </c>
      <c r="G707" s="50" t="s">
        <v>278</v>
      </c>
      <c r="H707" s="50" t="s">
        <v>21</v>
      </c>
      <c r="I707" s="52" t="s">
        <v>567</v>
      </c>
    </row>
    <row r="708" spans="2:9" x14ac:dyDescent="0.2">
      <c r="B708" s="49" t="s">
        <v>835</v>
      </c>
      <c r="C708" s="49" t="s">
        <v>333</v>
      </c>
      <c r="D708" s="50" t="s">
        <v>854</v>
      </c>
      <c r="E708" s="51">
        <v>1600</v>
      </c>
      <c r="F708" s="51">
        <v>1600</v>
      </c>
      <c r="G708" s="50" t="s">
        <v>278</v>
      </c>
      <c r="H708" s="50" t="s">
        <v>18</v>
      </c>
      <c r="I708" s="52" t="s">
        <v>334</v>
      </c>
    </row>
    <row r="709" spans="2:9" x14ac:dyDescent="0.2">
      <c r="B709" s="49" t="s">
        <v>835</v>
      </c>
      <c r="C709" s="49" t="s">
        <v>634</v>
      </c>
      <c r="D709" s="50" t="s">
        <v>848</v>
      </c>
      <c r="E709" s="51">
        <v>1000</v>
      </c>
      <c r="F709" s="51">
        <v>1000</v>
      </c>
      <c r="G709" s="50" t="s">
        <v>278</v>
      </c>
      <c r="H709" s="50" t="s">
        <v>4</v>
      </c>
      <c r="I709" s="52" t="s">
        <v>635</v>
      </c>
    </row>
    <row r="710" spans="2:9" x14ac:dyDescent="0.2">
      <c r="B710" s="49" t="s">
        <v>835</v>
      </c>
      <c r="C710" s="49" t="s">
        <v>345</v>
      </c>
      <c r="D710" s="50" t="s">
        <v>848</v>
      </c>
      <c r="E710" s="51">
        <v>2700</v>
      </c>
      <c r="F710" s="51">
        <v>2700</v>
      </c>
      <c r="G710" s="50" t="s">
        <v>278</v>
      </c>
      <c r="H710" s="50" t="s">
        <v>21</v>
      </c>
      <c r="I710" s="52" t="s">
        <v>565</v>
      </c>
    </row>
    <row r="711" spans="2:9" x14ac:dyDescent="0.2">
      <c r="B711" s="49" t="s">
        <v>835</v>
      </c>
      <c r="C711" s="49" t="s">
        <v>345</v>
      </c>
      <c r="D711" s="50" t="s">
        <v>854</v>
      </c>
      <c r="E711" s="51">
        <v>3522.22</v>
      </c>
      <c r="F711" s="51">
        <v>3522.22</v>
      </c>
      <c r="G711" s="50" t="s">
        <v>278</v>
      </c>
      <c r="H711" s="50" t="s">
        <v>18</v>
      </c>
      <c r="I711" s="52" t="s">
        <v>346</v>
      </c>
    </row>
    <row r="712" spans="2:9" x14ac:dyDescent="0.2">
      <c r="B712" s="49" t="s">
        <v>835</v>
      </c>
      <c r="C712" s="49" t="s">
        <v>487</v>
      </c>
      <c r="D712" s="50" t="s">
        <v>848</v>
      </c>
      <c r="E712" s="51">
        <v>9.01</v>
      </c>
      <c r="F712" s="51">
        <v>9.01</v>
      </c>
      <c r="G712" s="50" t="s">
        <v>278</v>
      </c>
      <c r="H712" s="50" t="s">
        <v>4</v>
      </c>
      <c r="I712" s="52" t="s">
        <v>589</v>
      </c>
    </row>
    <row r="713" spans="2:9" x14ac:dyDescent="0.2">
      <c r="B713" s="49" t="s">
        <v>835</v>
      </c>
      <c r="C713" s="49" t="s">
        <v>487</v>
      </c>
      <c r="D713" s="50" t="s">
        <v>848</v>
      </c>
      <c r="E713" s="51">
        <v>169.49</v>
      </c>
      <c r="F713" s="51">
        <v>169.49</v>
      </c>
      <c r="G713" s="50" t="s">
        <v>278</v>
      </c>
      <c r="H713" s="50" t="s">
        <v>4</v>
      </c>
      <c r="I713" s="52" t="s">
        <v>590</v>
      </c>
    </row>
    <row r="714" spans="2:9" x14ac:dyDescent="0.2">
      <c r="B714" s="49" t="s">
        <v>835</v>
      </c>
      <c r="C714" s="49" t="s">
        <v>487</v>
      </c>
      <c r="D714" s="50" t="s">
        <v>848</v>
      </c>
      <c r="E714" s="51">
        <v>184.97</v>
      </c>
      <c r="F714" s="51">
        <v>184.97</v>
      </c>
      <c r="G714" s="50" t="s">
        <v>278</v>
      </c>
      <c r="H714" s="50" t="s">
        <v>11</v>
      </c>
      <c r="I714" s="52" t="s">
        <v>488</v>
      </c>
    </row>
    <row r="715" spans="2:9" x14ac:dyDescent="0.2">
      <c r="B715" s="49" t="s">
        <v>835</v>
      </c>
      <c r="C715" s="49" t="s">
        <v>487</v>
      </c>
      <c r="D715" s="50" t="s">
        <v>848</v>
      </c>
      <c r="E715" s="51">
        <v>1912.68</v>
      </c>
      <c r="F715" s="51">
        <v>1912.68</v>
      </c>
      <c r="G715" s="50" t="s">
        <v>278</v>
      </c>
      <c r="H715" s="50" t="s">
        <v>4</v>
      </c>
      <c r="I715" s="52" t="s">
        <v>591</v>
      </c>
    </row>
    <row r="716" spans="2:9" x14ac:dyDescent="0.2">
      <c r="B716" s="49" t="s">
        <v>835</v>
      </c>
      <c r="C716" s="49" t="s">
        <v>487</v>
      </c>
      <c r="D716" s="50" t="s">
        <v>848</v>
      </c>
      <c r="E716" s="51">
        <v>4302.49</v>
      </c>
      <c r="F716" s="51">
        <v>4302.49</v>
      </c>
      <c r="G716" s="50" t="s">
        <v>278</v>
      </c>
      <c r="H716" s="50" t="s">
        <v>4</v>
      </c>
      <c r="I716" s="52" t="s">
        <v>586</v>
      </c>
    </row>
    <row r="717" spans="2:9" x14ac:dyDescent="0.2">
      <c r="B717" s="49" t="s">
        <v>835</v>
      </c>
      <c r="C717" s="49" t="s">
        <v>658</v>
      </c>
      <c r="D717" s="50" t="s">
        <v>848</v>
      </c>
      <c r="E717" s="51">
        <v>165.60489999999999</v>
      </c>
      <c r="F717" s="51">
        <v>165.60489999999999</v>
      </c>
      <c r="G717" s="50" t="s">
        <v>278</v>
      </c>
      <c r="H717" s="50" t="s">
        <v>4</v>
      </c>
      <c r="I717" s="52" t="s">
        <v>659</v>
      </c>
    </row>
    <row r="718" spans="2:9" x14ac:dyDescent="0.2">
      <c r="B718" s="49" t="s">
        <v>835</v>
      </c>
      <c r="C718" s="49" t="s">
        <v>675</v>
      </c>
      <c r="D718" s="50" t="s">
        <v>848</v>
      </c>
      <c r="E718" s="51">
        <v>238.54390000000001</v>
      </c>
      <c r="F718" s="51">
        <v>238.54390000000001</v>
      </c>
      <c r="G718" s="50" t="s">
        <v>278</v>
      </c>
      <c r="H718" s="50" t="s">
        <v>88</v>
      </c>
      <c r="I718" s="52" t="s">
        <v>676</v>
      </c>
    </row>
    <row r="719" spans="2:9" x14ac:dyDescent="0.2">
      <c r="B719" s="49" t="s">
        <v>835</v>
      </c>
      <c r="C719" s="49" t="s">
        <v>584</v>
      </c>
      <c r="D719" s="50" t="s">
        <v>848</v>
      </c>
      <c r="E719" s="51">
        <v>250</v>
      </c>
      <c r="F719" s="51">
        <v>250</v>
      </c>
      <c r="G719" s="50" t="s">
        <v>278</v>
      </c>
      <c r="H719" s="50" t="s">
        <v>4</v>
      </c>
      <c r="I719" s="52" t="s">
        <v>585</v>
      </c>
    </row>
    <row r="720" spans="2:9" x14ac:dyDescent="0.2">
      <c r="B720" s="49" t="s">
        <v>835</v>
      </c>
      <c r="C720" s="49" t="s">
        <v>206</v>
      </c>
      <c r="D720" s="50" t="s">
        <v>848</v>
      </c>
      <c r="E720" s="51">
        <v>1409.9005</v>
      </c>
      <c r="F720" s="51">
        <v>1409.9005</v>
      </c>
      <c r="G720" s="50" t="s">
        <v>278</v>
      </c>
      <c r="H720" s="50" t="s">
        <v>88</v>
      </c>
      <c r="I720" s="52" t="s">
        <v>207</v>
      </c>
    </row>
    <row r="721" spans="2:9" x14ac:dyDescent="0.2">
      <c r="B721" s="49" t="s">
        <v>835</v>
      </c>
      <c r="C721" s="49" t="s">
        <v>206</v>
      </c>
      <c r="D721" s="50" t="s">
        <v>854</v>
      </c>
      <c r="E721" s="51">
        <v>3966.67</v>
      </c>
      <c r="F721" s="51">
        <v>3966.67</v>
      </c>
      <c r="G721" s="50" t="s">
        <v>278</v>
      </c>
      <c r="H721" s="50" t="s">
        <v>18</v>
      </c>
      <c r="I721" s="52" t="s">
        <v>337</v>
      </c>
    </row>
    <row r="722" spans="2:9" x14ac:dyDescent="0.2">
      <c r="B722" s="49" t="s">
        <v>835</v>
      </c>
      <c r="C722" s="49" t="s">
        <v>284</v>
      </c>
      <c r="D722" s="50" t="s">
        <v>848</v>
      </c>
      <c r="E722" s="51">
        <v>2956.3688000000002</v>
      </c>
      <c r="F722" s="51">
        <v>2956.3688000000002</v>
      </c>
      <c r="G722" s="50" t="s">
        <v>278</v>
      </c>
      <c r="H722" s="50" t="s">
        <v>41</v>
      </c>
      <c r="I722" s="52" t="s">
        <v>285</v>
      </c>
    </row>
    <row r="723" spans="2:9" x14ac:dyDescent="0.2">
      <c r="B723" s="49" t="s">
        <v>835</v>
      </c>
      <c r="C723" s="49" t="s">
        <v>284</v>
      </c>
      <c r="D723" s="50" t="s">
        <v>854</v>
      </c>
      <c r="E723" s="51">
        <v>2314</v>
      </c>
      <c r="F723" s="51">
        <v>2314</v>
      </c>
      <c r="G723" s="50" t="s">
        <v>278</v>
      </c>
      <c r="H723" s="50" t="s">
        <v>41</v>
      </c>
      <c r="I723" s="52" t="s">
        <v>285</v>
      </c>
    </row>
    <row r="724" spans="2:9" x14ac:dyDescent="0.2">
      <c r="B724" s="49" t="s">
        <v>835</v>
      </c>
      <c r="C724" s="49" t="s">
        <v>93</v>
      </c>
      <c r="D724" s="50" t="s">
        <v>848</v>
      </c>
      <c r="E724" s="51">
        <v>10893.14</v>
      </c>
      <c r="F724" s="51">
        <v>10893.14</v>
      </c>
      <c r="G724" s="50" t="s">
        <v>278</v>
      </c>
      <c r="H724" s="50" t="s">
        <v>88</v>
      </c>
      <c r="I724" s="52" t="s">
        <v>94</v>
      </c>
    </row>
    <row r="725" spans="2:9" x14ac:dyDescent="0.2">
      <c r="B725" s="49" t="s">
        <v>835</v>
      </c>
      <c r="C725" s="49" t="s">
        <v>518</v>
      </c>
      <c r="D725" s="50" t="s">
        <v>848</v>
      </c>
      <c r="E725" s="51">
        <v>112.4588</v>
      </c>
      <c r="F725" s="51">
        <v>112.4588</v>
      </c>
      <c r="G725" s="50" t="s">
        <v>278</v>
      </c>
      <c r="H725" s="50" t="s">
        <v>11</v>
      </c>
      <c r="I725" s="52" t="s">
        <v>519</v>
      </c>
    </row>
    <row r="726" spans="2:9" x14ac:dyDescent="0.2">
      <c r="B726" s="49" t="s">
        <v>835</v>
      </c>
      <c r="C726" s="49" t="s">
        <v>518</v>
      </c>
      <c r="D726" s="50" t="s">
        <v>848</v>
      </c>
      <c r="E726" s="51">
        <v>724.2799</v>
      </c>
      <c r="F726" s="51">
        <v>724.2799</v>
      </c>
      <c r="G726" s="50" t="s">
        <v>278</v>
      </c>
      <c r="H726" s="50" t="s">
        <v>11</v>
      </c>
      <c r="I726" s="52" t="s">
        <v>520</v>
      </c>
    </row>
    <row r="727" spans="2:9" x14ac:dyDescent="0.2">
      <c r="B727" s="49" t="s">
        <v>835</v>
      </c>
      <c r="C727" s="49" t="s">
        <v>587</v>
      </c>
      <c r="D727" s="50" t="s">
        <v>848</v>
      </c>
      <c r="E727" s="51">
        <v>600.6</v>
      </c>
      <c r="F727" s="51">
        <v>600.6</v>
      </c>
      <c r="G727" s="50" t="s">
        <v>278</v>
      </c>
      <c r="H727" s="50" t="s">
        <v>4</v>
      </c>
      <c r="I727" s="52" t="s">
        <v>588</v>
      </c>
    </row>
    <row r="728" spans="2:9" x14ac:dyDescent="0.2">
      <c r="B728" s="49" t="s">
        <v>835</v>
      </c>
      <c r="C728" s="49" t="s">
        <v>693</v>
      </c>
      <c r="D728" s="50" t="s">
        <v>848</v>
      </c>
      <c r="E728" s="51">
        <v>12068.708699999999</v>
      </c>
      <c r="F728" s="51">
        <v>12068.708699999999</v>
      </c>
      <c r="G728" s="50" t="s">
        <v>278</v>
      </c>
      <c r="H728" s="50" t="s">
        <v>35</v>
      </c>
      <c r="I728" s="52" t="s">
        <v>694</v>
      </c>
    </row>
    <row r="729" spans="2:9" x14ac:dyDescent="0.2">
      <c r="B729" s="49" t="s">
        <v>835</v>
      </c>
      <c r="C729" s="49" t="s">
        <v>6</v>
      </c>
      <c r="D729" s="50" t="s">
        <v>848</v>
      </c>
      <c r="E729" s="51">
        <v>1015.3507</v>
      </c>
      <c r="F729" s="51">
        <v>1015.3507</v>
      </c>
      <c r="G729" s="50" t="s">
        <v>278</v>
      </c>
      <c r="H729" s="50" t="s">
        <v>4</v>
      </c>
      <c r="I729" s="52" t="s">
        <v>7</v>
      </c>
    </row>
    <row r="730" spans="2:9" x14ac:dyDescent="0.2">
      <c r="B730" s="49" t="s">
        <v>835</v>
      </c>
      <c r="C730" s="49" t="s">
        <v>568</v>
      </c>
      <c r="D730" s="50" t="s">
        <v>848</v>
      </c>
      <c r="E730" s="51">
        <v>58.380200000000002</v>
      </c>
      <c r="F730" s="51">
        <v>58.380200000000002</v>
      </c>
      <c r="G730" s="50" t="s">
        <v>278</v>
      </c>
      <c r="H730" s="50" t="s">
        <v>21</v>
      </c>
      <c r="I730" s="52" t="s">
        <v>569</v>
      </c>
    </row>
    <row r="731" spans="2:9" x14ac:dyDescent="0.2">
      <c r="B731" s="49" t="s">
        <v>835</v>
      </c>
      <c r="C731" s="49" t="s">
        <v>238</v>
      </c>
      <c r="D731" s="50" t="s">
        <v>848</v>
      </c>
      <c r="E731" s="51">
        <v>6439.7277999999997</v>
      </c>
      <c r="F731" s="51">
        <v>6439.7277999999997</v>
      </c>
      <c r="G731" s="50" t="s">
        <v>278</v>
      </c>
      <c r="H731" s="50" t="s">
        <v>11</v>
      </c>
      <c r="I731" s="52" t="s">
        <v>239</v>
      </c>
    </row>
    <row r="732" spans="2:9" ht="48" x14ac:dyDescent="0.2">
      <c r="B732" s="53" t="s">
        <v>835</v>
      </c>
      <c r="C732" s="53" t="s">
        <v>335</v>
      </c>
      <c r="D732" s="54" t="s">
        <v>854</v>
      </c>
      <c r="E732" s="55">
        <v>4606.62</v>
      </c>
      <c r="F732" s="55">
        <v>4606.62</v>
      </c>
      <c r="G732" s="54" t="s">
        <v>278</v>
      </c>
      <c r="H732" s="54" t="s">
        <v>18</v>
      </c>
      <c r="I732" s="52" t="s">
        <v>336</v>
      </c>
    </row>
    <row r="733" spans="2:9" x14ac:dyDescent="0.2">
      <c r="B733" s="49" t="s">
        <v>835</v>
      </c>
      <c r="C733" s="49" t="s">
        <v>650</v>
      </c>
      <c r="D733" s="50" t="s">
        <v>848</v>
      </c>
      <c r="E733" s="51">
        <v>3000</v>
      </c>
      <c r="F733" s="51">
        <v>3000</v>
      </c>
      <c r="G733" s="50" t="s">
        <v>278</v>
      </c>
      <c r="H733" s="50" t="s">
        <v>18</v>
      </c>
      <c r="I733" s="52" t="s">
        <v>651</v>
      </c>
    </row>
    <row r="734" spans="2:9" x14ac:dyDescent="0.2">
      <c r="B734" s="49" t="s">
        <v>835</v>
      </c>
      <c r="C734" s="49" t="s">
        <v>646</v>
      </c>
      <c r="D734" s="50" t="s">
        <v>848</v>
      </c>
      <c r="E734" s="51">
        <v>357.02300000000002</v>
      </c>
      <c r="F734" s="51">
        <v>357.02300000000002</v>
      </c>
      <c r="G734" s="50" t="s">
        <v>278</v>
      </c>
      <c r="H734" s="50" t="s">
        <v>4</v>
      </c>
      <c r="I734" s="52" t="s">
        <v>647</v>
      </c>
    </row>
    <row r="735" spans="2:9" x14ac:dyDescent="0.2">
      <c r="B735" s="49" t="s">
        <v>835</v>
      </c>
      <c r="C735" s="49" t="s">
        <v>75</v>
      </c>
      <c r="D735" s="50" t="s">
        <v>848</v>
      </c>
      <c r="E735" s="51">
        <v>614.32299999999998</v>
      </c>
      <c r="F735" s="51">
        <v>614.32299999999998</v>
      </c>
      <c r="G735" s="50" t="s">
        <v>278</v>
      </c>
      <c r="H735" s="50" t="s">
        <v>21</v>
      </c>
      <c r="I735" s="52" t="s">
        <v>76</v>
      </c>
    </row>
    <row r="736" spans="2:9" x14ac:dyDescent="0.2">
      <c r="B736" s="49" t="s">
        <v>670</v>
      </c>
      <c r="C736" s="49" t="s">
        <v>670</v>
      </c>
      <c r="D736" s="50" t="s">
        <v>848</v>
      </c>
      <c r="E736" s="51">
        <v>147866.32999999999</v>
      </c>
      <c r="F736" s="51">
        <v>147866.32999999999</v>
      </c>
      <c r="G736" s="50" t="s">
        <v>278</v>
      </c>
      <c r="H736" s="50" t="s">
        <v>41</v>
      </c>
      <c r="I736" s="52" t="s">
        <v>671</v>
      </c>
    </row>
    <row r="737" spans="2:9" x14ac:dyDescent="0.2">
      <c r="B737" s="49" t="s">
        <v>272</v>
      </c>
      <c r="C737" s="49" t="s">
        <v>272</v>
      </c>
      <c r="D737" s="50" t="s">
        <v>854</v>
      </c>
      <c r="E737" s="51">
        <v>4200</v>
      </c>
      <c r="F737" s="51">
        <v>4200</v>
      </c>
      <c r="G737" s="50" t="s">
        <v>278</v>
      </c>
      <c r="H737" s="50" t="s">
        <v>11</v>
      </c>
      <c r="I737" s="52" t="s">
        <v>318</v>
      </c>
    </row>
    <row r="738" spans="2:9" x14ac:dyDescent="0.2">
      <c r="B738" s="49" t="s">
        <v>835</v>
      </c>
      <c r="C738" s="49" t="s">
        <v>409</v>
      </c>
      <c r="D738" s="50" t="s">
        <v>854</v>
      </c>
      <c r="E738" s="51">
        <v>69.224400000000003</v>
      </c>
      <c r="F738" s="51">
        <v>0</v>
      </c>
      <c r="G738" s="50" t="s">
        <v>669</v>
      </c>
      <c r="H738" s="50" t="s">
        <v>28</v>
      </c>
      <c r="I738" s="52" t="s">
        <v>410</v>
      </c>
    </row>
    <row r="739" spans="2:9" ht="24" x14ac:dyDescent="0.2">
      <c r="B739" s="53" t="s">
        <v>174</v>
      </c>
      <c r="C739" s="53" t="s">
        <v>174</v>
      </c>
      <c r="D739" s="54" t="s">
        <v>854</v>
      </c>
      <c r="E739" s="55">
        <v>2469.7501000000002</v>
      </c>
      <c r="F739" s="55">
        <v>0</v>
      </c>
      <c r="G739" s="54" t="s">
        <v>669</v>
      </c>
      <c r="H739" s="54" t="s">
        <v>88</v>
      </c>
      <c r="I739" s="52" t="s">
        <v>739</v>
      </c>
    </row>
    <row r="740" spans="2:9" x14ac:dyDescent="0.2">
      <c r="B740" s="49" t="s">
        <v>174</v>
      </c>
      <c r="C740" s="49" t="s">
        <v>174</v>
      </c>
      <c r="D740" s="50" t="s">
        <v>854</v>
      </c>
      <c r="E740" s="51">
        <v>989.4502</v>
      </c>
      <c r="F740" s="51">
        <v>0</v>
      </c>
      <c r="G740" s="50" t="s">
        <v>669</v>
      </c>
      <c r="H740" s="50" t="s">
        <v>88</v>
      </c>
      <c r="I740" s="52">
        <v>19014</v>
      </c>
    </row>
    <row r="741" spans="2:9" x14ac:dyDescent="0.2">
      <c r="B741" s="49" t="s">
        <v>174</v>
      </c>
      <c r="C741" s="49" t="s">
        <v>174</v>
      </c>
      <c r="D741" s="50" t="s">
        <v>854</v>
      </c>
      <c r="E741" s="51">
        <v>5846.6103000000003</v>
      </c>
      <c r="F741" s="51">
        <v>0</v>
      </c>
      <c r="G741" s="50" t="s">
        <v>669</v>
      </c>
      <c r="H741" s="50" t="s">
        <v>88</v>
      </c>
      <c r="I741" s="52" t="s">
        <v>434</v>
      </c>
    </row>
    <row r="742" spans="2:9" x14ac:dyDescent="0.2">
      <c r="B742" s="49" t="s">
        <v>174</v>
      </c>
      <c r="C742" s="49" t="s">
        <v>174</v>
      </c>
      <c r="D742" s="50" t="s">
        <v>854</v>
      </c>
      <c r="E742" s="51">
        <v>568.5181</v>
      </c>
      <c r="F742" s="51">
        <v>0</v>
      </c>
      <c r="G742" s="50" t="s">
        <v>669</v>
      </c>
      <c r="H742" s="50" t="s">
        <v>88</v>
      </c>
      <c r="I742" s="52" t="s">
        <v>740</v>
      </c>
    </row>
    <row r="743" spans="2:9" x14ac:dyDescent="0.2">
      <c r="B743" s="49" t="s">
        <v>840</v>
      </c>
      <c r="C743" s="49" t="s">
        <v>135</v>
      </c>
      <c r="D743" s="50" t="s">
        <v>854</v>
      </c>
      <c r="E743" s="51">
        <v>1801.06</v>
      </c>
      <c r="F743" s="51">
        <v>0</v>
      </c>
      <c r="G743" s="50" t="s">
        <v>669</v>
      </c>
      <c r="H743" s="50" t="s">
        <v>142</v>
      </c>
      <c r="I743" s="52" t="s">
        <v>435</v>
      </c>
    </row>
    <row r="744" spans="2:9" x14ac:dyDescent="0.2">
      <c r="B744" s="49" t="s">
        <v>840</v>
      </c>
      <c r="C744" s="49" t="s">
        <v>135</v>
      </c>
      <c r="D744" s="50" t="s">
        <v>854</v>
      </c>
      <c r="E744" s="51">
        <v>161.47999999999999</v>
      </c>
      <c r="F744" s="51">
        <v>0</v>
      </c>
      <c r="G744" s="50" t="s">
        <v>669</v>
      </c>
      <c r="H744" s="50" t="s">
        <v>120</v>
      </c>
      <c r="I744" s="52" t="s">
        <v>702</v>
      </c>
    </row>
    <row r="745" spans="2:9" x14ac:dyDescent="0.2">
      <c r="B745" s="49" t="s">
        <v>847</v>
      </c>
      <c r="C745" s="49" t="s">
        <v>692</v>
      </c>
      <c r="D745" s="50" t="s">
        <v>854</v>
      </c>
      <c r="E745" s="51">
        <v>133814.197912</v>
      </c>
      <c r="F745" s="51">
        <v>0</v>
      </c>
      <c r="G745" s="50" t="s">
        <v>669</v>
      </c>
      <c r="H745" s="50" t="s">
        <v>41</v>
      </c>
      <c r="I745" s="52">
        <v>28132</v>
      </c>
    </row>
    <row r="746" spans="2:9" x14ac:dyDescent="0.2">
      <c r="B746" s="49" t="s">
        <v>835</v>
      </c>
      <c r="C746" s="49" t="s">
        <v>470</v>
      </c>
      <c r="D746" s="50" t="s">
        <v>854</v>
      </c>
      <c r="E746" s="51">
        <v>1571</v>
      </c>
      <c r="F746" s="51">
        <v>0</v>
      </c>
      <c r="G746" s="50" t="s">
        <v>669</v>
      </c>
      <c r="H746" s="50" t="s">
        <v>88</v>
      </c>
      <c r="I746" s="52" t="s">
        <v>471</v>
      </c>
    </row>
    <row r="747" spans="2:9" x14ac:dyDescent="0.2">
      <c r="B747" s="49" t="s">
        <v>835</v>
      </c>
      <c r="C747" s="49" t="s">
        <v>759</v>
      </c>
      <c r="D747" s="50" t="s">
        <v>854</v>
      </c>
      <c r="E747" s="51">
        <v>753.4</v>
      </c>
      <c r="F747" s="51">
        <v>0</v>
      </c>
      <c r="G747" s="50" t="s">
        <v>669</v>
      </c>
      <c r="H747" s="50" t="s">
        <v>28</v>
      </c>
      <c r="I747" s="52" t="s">
        <v>760</v>
      </c>
    </row>
    <row r="748" spans="2:9" x14ac:dyDescent="0.2">
      <c r="B748" s="49" t="s">
        <v>835</v>
      </c>
      <c r="C748" s="49" t="s">
        <v>745</v>
      </c>
      <c r="D748" s="50" t="s">
        <v>854</v>
      </c>
      <c r="E748" s="51">
        <v>360</v>
      </c>
      <c r="F748" s="51">
        <v>0</v>
      </c>
      <c r="G748" s="50" t="s">
        <v>669</v>
      </c>
      <c r="H748" s="50" t="s">
        <v>88</v>
      </c>
      <c r="I748" s="52" t="s">
        <v>744</v>
      </c>
    </row>
    <row r="749" spans="2:9" x14ac:dyDescent="0.2">
      <c r="B749" s="49" t="s">
        <v>835</v>
      </c>
      <c r="C749" s="49" t="s">
        <v>246</v>
      </c>
      <c r="D749" s="50" t="s">
        <v>854</v>
      </c>
      <c r="E749" s="51">
        <v>55</v>
      </c>
      <c r="F749" s="51">
        <v>0</v>
      </c>
      <c r="G749" s="50" t="s">
        <v>669</v>
      </c>
      <c r="H749" s="50" t="s">
        <v>88</v>
      </c>
      <c r="I749" s="52" t="s">
        <v>744</v>
      </c>
    </row>
    <row r="750" spans="2:9" x14ac:dyDescent="0.2">
      <c r="B750" s="49" t="s">
        <v>835</v>
      </c>
      <c r="C750" s="49" t="s">
        <v>743</v>
      </c>
      <c r="D750" s="50" t="s">
        <v>854</v>
      </c>
      <c r="E750" s="51">
        <v>650</v>
      </c>
      <c r="F750" s="51">
        <v>0</v>
      </c>
      <c r="G750" s="50" t="s">
        <v>669</v>
      </c>
      <c r="H750" s="50" t="s">
        <v>88</v>
      </c>
      <c r="I750" s="52" t="s">
        <v>744</v>
      </c>
    </row>
    <row r="751" spans="2:9" x14ac:dyDescent="0.2">
      <c r="B751" s="49" t="s">
        <v>835</v>
      </c>
      <c r="C751" s="49" t="s">
        <v>743</v>
      </c>
      <c r="D751" s="50" t="s">
        <v>854</v>
      </c>
      <c r="E751" s="51">
        <v>720</v>
      </c>
      <c r="F751" s="51">
        <v>0</v>
      </c>
      <c r="G751" s="50" t="s">
        <v>669</v>
      </c>
      <c r="H751" s="50" t="s">
        <v>88</v>
      </c>
      <c r="I751" s="52" t="s">
        <v>744</v>
      </c>
    </row>
    <row r="752" spans="2:9" x14ac:dyDescent="0.2">
      <c r="B752" s="49" t="s">
        <v>835</v>
      </c>
      <c r="C752" s="49" t="s">
        <v>372</v>
      </c>
      <c r="D752" s="50" t="s">
        <v>854</v>
      </c>
      <c r="E752" s="51">
        <v>399</v>
      </c>
      <c r="F752" s="51">
        <v>0</v>
      </c>
      <c r="G752" s="50" t="s">
        <v>669</v>
      </c>
      <c r="H752" s="50" t="s">
        <v>88</v>
      </c>
      <c r="I752" s="52" t="s">
        <v>447</v>
      </c>
    </row>
    <row r="753" spans="2:18" x14ac:dyDescent="0.2">
      <c r="B753" s="49" t="s">
        <v>835</v>
      </c>
      <c r="C753" s="49" t="s">
        <v>59</v>
      </c>
      <c r="D753" s="50" t="s">
        <v>854</v>
      </c>
      <c r="E753" s="51">
        <v>1303.04</v>
      </c>
      <c r="F753" s="51">
        <v>0</v>
      </c>
      <c r="G753" s="50" t="s">
        <v>669</v>
      </c>
      <c r="H753" s="50" t="s">
        <v>142</v>
      </c>
      <c r="I753" s="52" t="s">
        <v>475</v>
      </c>
    </row>
    <row r="754" spans="2:18" x14ac:dyDescent="0.2">
      <c r="B754" s="49" t="s">
        <v>835</v>
      </c>
      <c r="C754" s="49" t="s">
        <v>59</v>
      </c>
      <c r="D754" s="50" t="s">
        <v>854</v>
      </c>
      <c r="E754" s="51">
        <v>18500</v>
      </c>
      <c r="F754" s="51">
        <v>0</v>
      </c>
      <c r="G754" s="50" t="s">
        <v>669</v>
      </c>
      <c r="H754" s="50" t="s">
        <v>35</v>
      </c>
      <c r="I754" s="52" t="s">
        <v>730</v>
      </c>
    </row>
    <row r="755" spans="2:18" x14ac:dyDescent="0.2">
      <c r="B755" s="49" t="s">
        <v>835</v>
      </c>
      <c r="C755" s="49" t="s">
        <v>59</v>
      </c>
      <c r="D755" s="50" t="s">
        <v>854</v>
      </c>
      <c r="E755" s="51">
        <v>400</v>
      </c>
      <c r="F755" s="51">
        <v>0</v>
      </c>
      <c r="G755" s="50" t="s">
        <v>669</v>
      </c>
      <c r="H755" s="50" t="s">
        <v>142</v>
      </c>
      <c r="I755" s="52" t="s">
        <v>731</v>
      </c>
    </row>
    <row r="756" spans="2:18" x14ac:dyDescent="0.2">
      <c r="B756" s="49" t="s">
        <v>835</v>
      </c>
      <c r="C756" s="49" t="s">
        <v>59</v>
      </c>
      <c r="D756" s="50" t="s">
        <v>854</v>
      </c>
      <c r="E756" s="51">
        <v>1100</v>
      </c>
      <c r="F756" s="51">
        <v>0</v>
      </c>
      <c r="G756" s="50" t="s">
        <v>669</v>
      </c>
      <c r="H756" s="50" t="s">
        <v>35</v>
      </c>
      <c r="I756" s="52" t="s">
        <v>732</v>
      </c>
    </row>
    <row r="757" spans="2:18" s="44" customFormat="1" x14ac:dyDescent="0.2">
      <c r="B757" s="49" t="s">
        <v>835</v>
      </c>
      <c r="C757" s="49" t="s">
        <v>59</v>
      </c>
      <c r="D757" s="50" t="s">
        <v>854</v>
      </c>
      <c r="E757" s="51">
        <v>200</v>
      </c>
      <c r="F757" s="51">
        <v>0</v>
      </c>
      <c r="G757" s="50" t="s">
        <v>669</v>
      </c>
      <c r="H757" s="50" t="s">
        <v>35</v>
      </c>
      <c r="I757" s="52" t="s">
        <v>733</v>
      </c>
      <c r="J757" s="39"/>
      <c r="K757" s="39"/>
      <c r="L757" s="39"/>
      <c r="M757" s="39"/>
      <c r="N757" s="39"/>
      <c r="O757" s="39"/>
      <c r="P757" s="39"/>
      <c r="Q757" s="39"/>
      <c r="R757" s="39"/>
    </row>
    <row r="758" spans="2:18" x14ac:dyDescent="0.2">
      <c r="B758" s="49" t="s">
        <v>835</v>
      </c>
      <c r="C758" s="49" t="s">
        <v>466</v>
      </c>
      <c r="D758" s="50" t="s">
        <v>854</v>
      </c>
      <c r="E758" s="51">
        <v>100.72750000000001</v>
      </c>
      <c r="F758" s="51">
        <v>0</v>
      </c>
      <c r="G758" s="50" t="s">
        <v>669</v>
      </c>
      <c r="H758" s="50" t="s">
        <v>88</v>
      </c>
      <c r="I758" s="52" t="s">
        <v>467</v>
      </c>
    </row>
    <row r="759" spans="2:18" x14ac:dyDescent="0.2">
      <c r="B759" s="49" t="s">
        <v>835</v>
      </c>
      <c r="C759" s="49" t="s">
        <v>746</v>
      </c>
      <c r="D759" s="50" t="s">
        <v>854</v>
      </c>
      <c r="E759" s="51">
        <v>1840</v>
      </c>
      <c r="F759" s="51">
        <v>0</v>
      </c>
      <c r="G759" s="50" t="s">
        <v>669</v>
      </c>
      <c r="H759" s="50" t="s">
        <v>88</v>
      </c>
      <c r="I759" s="52" t="s">
        <v>747</v>
      </c>
    </row>
    <row r="760" spans="2:18" x14ac:dyDescent="0.2">
      <c r="B760" s="49" t="s">
        <v>835</v>
      </c>
      <c r="C760" s="49" t="s">
        <v>402</v>
      </c>
      <c r="D760" s="50" t="s">
        <v>854</v>
      </c>
      <c r="E760" s="51">
        <v>39.94</v>
      </c>
      <c r="F760" s="51">
        <v>0</v>
      </c>
      <c r="G760" s="50" t="s">
        <v>669</v>
      </c>
      <c r="H760" s="50" t="s">
        <v>28</v>
      </c>
      <c r="I760" s="52" t="s">
        <v>403</v>
      </c>
    </row>
    <row r="761" spans="2:18" x14ac:dyDescent="0.2">
      <c r="B761" s="49" t="s">
        <v>835</v>
      </c>
      <c r="C761" s="49" t="s">
        <v>462</v>
      </c>
      <c r="D761" s="50" t="s">
        <v>854</v>
      </c>
      <c r="E761" s="51">
        <v>140</v>
      </c>
      <c r="F761" s="51">
        <v>0</v>
      </c>
      <c r="G761" s="50" t="s">
        <v>669</v>
      </c>
      <c r="H761" s="50" t="s">
        <v>88</v>
      </c>
      <c r="I761" s="52" t="s">
        <v>463</v>
      </c>
    </row>
    <row r="762" spans="2:18" x14ac:dyDescent="0.2">
      <c r="B762" s="49" t="s">
        <v>835</v>
      </c>
      <c r="C762" s="49" t="s">
        <v>445</v>
      </c>
      <c r="D762" s="50" t="s">
        <v>854</v>
      </c>
      <c r="E762" s="51">
        <v>10416</v>
      </c>
      <c r="F762" s="51">
        <v>0</v>
      </c>
      <c r="G762" s="50" t="s">
        <v>669</v>
      </c>
      <c r="H762" s="50" t="s">
        <v>88</v>
      </c>
      <c r="I762" s="52" t="s">
        <v>446</v>
      </c>
    </row>
    <row r="763" spans="2:18" x14ac:dyDescent="0.2">
      <c r="B763" s="49" t="s">
        <v>835</v>
      </c>
      <c r="C763" s="49" t="s">
        <v>441</v>
      </c>
      <c r="D763" s="50" t="s">
        <v>854</v>
      </c>
      <c r="E763" s="51">
        <v>38.29</v>
      </c>
      <c r="F763" s="51">
        <v>0</v>
      </c>
      <c r="G763" s="50" t="s">
        <v>669</v>
      </c>
      <c r="H763" s="50" t="s">
        <v>88</v>
      </c>
      <c r="I763" s="52" t="s">
        <v>442</v>
      </c>
    </row>
    <row r="764" spans="2:18" x14ac:dyDescent="0.2">
      <c r="B764" s="49" t="s">
        <v>835</v>
      </c>
      <c r="C764" s="49" t="s">
        <v>748</v>
      </c>
      <c r="D764" s="50" t="s">
        <v>854</v>
      </c>
      <c r="E764" s="51">
        <v>3060</v>
      </c>
      <c r="F764" s="51">
        <v>0</v>
      </c>
      <c r="G764" s="50" t="s">
        <v>669</v>
      </c>
      <c r="H764" s="50" t="s">
        <v>88</v>
      </c>
      <c r="I764" s="52" t="s">
        <v>744</v>
      </c>
    </row>
    <row r="765" spans="2:18" x14ac:dyDescent="0.2">
      <c r="B765" s="49" t="s">
        <v>835</v>
      </c>
      <c r="C765" s="49" t="s">
        <v>741</v>
      </c>
      <c r="D765" s="50" t="s">
        <v>854</v>
      </c>
      <c r="E765" s="51">
        <v>2000</v>
      </c>
      <c r="F765" s="51">
        <v>0</v>
      </c>
      <c r="G765" s="50" t="s">
        <v>669</v>
      </c>
      <c r="H765" s="50" t="s">
        <v>88</v>
      </c>
      <c r="I765" s="52" t="s">
        <v>742</v>
      </c>
    </row>
    <row r="766" spans="2:18" x14ac:dyDescent="0.2">
      <c r="B766" s="49" t="s">
        <v>835</v>
      </c>
      <c r="C766" s="49" t="s">
        <v>735</v>
      </c>
      <c r="D766" s="50" t="s">
        <v>854</v>
      </c>
      <c r="E766" s="51">
        <v>736</v>
      </c>
      <c r="F766" s="51">
        <v>0</v>
      </c>
      <c r="G766" s="50" t="s">
        <v>669</v>
      </c>
      <c r="H766" s="50" t="s">
        <v>88</v>
      </c>
      <c r="I766" s="52" t="s">
        <v>455</v>
      </c>
    </row>
    <row r="767" spans="2:18" x14ac:dyDescent="0.2">
      <c r="B767" s="49" t="s">
        <v>835</v>
      </c>
      <c r="C767" s="49" t="s">
        <v>46</v>
      </c>
      <c r="D767" s="50" t="s">
        <v>854</v>
      </c>
      <c r="E767" s="51">
        <v>160253</v>
      </c>
      <c r="F767" s="51">
        <v>0</v>
      </c>
      <c r="G767" s="50" t="s">
        <v>669</v>
      </c>
      <c r="H767" s="50" t="s">
        <v>28</v>
      </c>
      <c r="I767" s="52" t="s">
        <v>223</v>
      </c>
    </row>
    <row r="768" spans="2:18" x14ac:dyDescent="0.2">
      <c r="B768" s="49" t="s">
        <v>835</v>
      </c>
      <c r="C768" s="49" t="s">
        <v>46</v>
      </c>
      <c r="D768" s="50" t="s">
        <v>854</v>
      </c>
      <c r="E768" s="51">
        <v>29876</v>
      </c>
      <c r="F768" s="51">
        <v>0</v>
      </c>
      <c r="G768" s="50" t="s">
        <v>669</v>
      </c>
      <c r="H768" s="50" t="s">
        <v>28</v>
      </c>
      <c r="I768" s="52" t="s">
        <v>752</v>
      </c>
    </row>
    <row r="769" spans="2:9" x14ac:dyDescent="0.2">
      <c r="B769" s="49" t="s">
        <v>835</v>
      </c>
      <c r="C769" s="49" t="s">
        <v>46</v>
      </c>
      <c r="D769" s="50" t="s">
        <v>854</v>
      </c>
      <c r="E769" s="51">
        <v>82099</v>
      </c>
      <c r="F769" s="51">
        <v>0</v>
      </c>
      <c r="G769" s="50" t="s">
        <v>669</v>
      </c>
      <c r="H769" s="50" t="s">
        <v>28</v>
      </c>
      <c r="I769" s="52" t="s">
        <v>753</v>
      </c>
    </row>
    <row r="770" spans="2:9" x14ac:dyDescent="0.2">
      <c r="B770" s="49" t="s">
        <v>835</v>
      </c>
      <c r="C770" s="49" t="s">
        <v>46</v>
      </c>
      <c r="D770" s="50" t="s">
        <v>854</v>
      </c>
      <c r="E770" s="51">
        <v>31651.68</v>
      </c>
      <c r="F770" s="51">
        <v>0</v>
      </c>
      <c r="G770" s="50" t="s">
        <v>669</v>
      </c>
      <c r="H770" s="50" t="s">
        <v>28</v>
      </c>
      <c r="I770" s="52" t="s">
        <v>269</v>
      </c>
    </row>
    <row r="771" spans="2:9" x14ac:dyDescent="0.2">
      <c r="B771" s="49" t="s">
        <v>835</v>
      </c>
      <c r="C771" s="49" t="s">
        <v>46</v>
      </c>
      <c r="D771" s="50" t="s">
        <v>854</v>
      </c>
      <c r="E771" s="51">
        <v>40000</v>
      </c>
      <c r="F771" s="51">
        <v>0</v>
      </c>
      <c r="G771" s="50" t="s">
        <v>669</v>
      </c>
      <c r="H771" s="50" t="s">
        <v>28</v>
      </c>
      <c r="I771" s="52" t="s">
        <v>754</v>
      </c>
    </row>
    <row r="772" spans="2:9" x14ac:dyDescent="0.2">
      <c r="B772" s="49" t="s">
        <v>835</v>
      </c>
      <c r="C772" s="49" t="s">
        <v>46</v>
      </c>
      <c r="D772" s="50" t="s">
        <v>854</v>
      </c>
      <c r="E772" s="51">
        <v>77250</v>
      </c>
      <c r="F772" s="51">
        <v>0</v>
      </c>
      <c r="G772" s="50" t="s">
        <v>669</v>
      </c>
      <c r="H772" s="50" t="s">
        <v>21</v>
      </c>
      <c r="I772" s="52" t="s">
        <v>755</v>
      </c>
    </row>
    <row r="773" spans="2:9" x14ac:dyDescent="0.2">
      <c r="B773" s="49" t="s">
        <v>835</v>
      </c>
      <c r="C773" s="49" t="s">
        <v>46</v>
      </c>
      <c r="D773" s="50" t="s">
        <v>854</v>
      </c>
      <c r="E773" s="51">
        <v>64975</v>
      </c>
      <c r="F773" s="51">
        <v>0</v>
      </c>
      <c r="G773" s="50" t="s">
        <v>669</v>
      </c>
      <c r="H773" s="50" t="s">
        <v>4</v>
      </c>
      <c r="I773" s="52" t="s">
        <v>756</v>
      </c>
    </row>
    <row r="774" spans="2:9" x14ac:dyDescent="0.2">
      <c r="B774" s="49" t="s">
        <v>835</v>
      </c>
      <c r="C774" s="49" t="s">
        <v>46</v>
      </c>
      <c r="D774" s="50" t="s">
        <v>854</v>
      </c>
      <c r="E774" s="51">
        <v>122</v>
      </c>
      <c r="F774" s="51">
        <v>0</v>
      </c>
      <c r="G774" s="50" t="s">
        <v>669</v>
      </c>
      <c r="H774" s="50" t="s">
        <v>4</v>
      </c>
      <c r="I774" s="52" t="s">
        <v>757</v>
      </c>
    </row>
    <row r="775" spans="2:9" x14ac:dyDescent="0.2">
      <c r="B775" s="49" t="s">
        <v>835</v>
      </c>
      <c r="C775" s="49" t="s">
        <v>46</v>
      </c>
      <c r="D775" s="50" t="s">
        <v>854</v>
      </c>
      <c r="E775" s="51">
        <v>23302</v>
      </c>
      <c r="F775" s="51">
        <v>0</v>
      </c>
      <c r="G775" s="50" t="s">
        <v>669</v>
      </c>
      <c r="H775" s="50" t="s">
        <v>4</v>
      </c>
      <c r="I775" s="52" t="s">
        <v>758</v>
      </c>
    </row>
    <row r="776" spans="2:9" x14ac:dyDescent="0.2">
      <c r="B776" s="49" t="s">
        <v>835</v>
      </c>
      <c r="C776" s="49" t="s">
        <v>407</v>
      </c>
      <c r="D776" s="50" t="s">
        <v>854</v>
      </c>
      <c r="E776" s="51">
        <v>10036.2333</v>
      </c>
      <c r="F776" s="51">
        <v>0</v>
      </c>
      <c r="G776" s="50" t="s">
        <v>669</v>
      </c>
      <c r="H776" s="50" t="s">
        <v>28</v>
      </c>
      <c r="I776" s="52" t="s">
        <v>734</v>
      </c>
    </row>
    <row r="777" spans="2:9" x14ac:dyDescent="0.2">
      <c r="B777" s="49" t="s">
        <v>835</v>
      </c>
      <c r="C777" s="49" t="s">
        <v>737</v>
      </c>
      <c r="D777" s="50" t="s">
        <v>854</v>
      </c>
      <c r="E777" s="51">
        <v>1700</v>
      </c>
      <c r="F777" s="51">
        <v>0</v>
      </c>
      <c r="G777" s="50" t="s">
        <v>669</v>
      </c>
      <c r="H777" s="50" t="s">
        <v>28</v>
      </c>
      <c r="I777" s="52" t="s">
        <v>738</v>
      </c>
    </row>
    <row r="778" spans="2:9" x14ac:dyDescent="0.2">
      <c r="B778" s="49" t="s">
        <v>835</v>
      </c>
      <c r="C778" s="49" t="s">
        <v>181</v>
      </c>
      <c r="D778" s="50" t="s">
        <v>854</v>
      </c>
      <c r="E778" s="51">
        <v>1310</v>
      </c>
      <c r="F778" s="51">
        <v>0</v>
      </c>
      <c r="G778" s="50" t="s">
        <v>669</v>
      </c>
      <c r="H778" s="50" t="s">
        <v>88</v>
      </c>
      <c r="I778" s="52" t="s">
        <v>749</v>
      </c>
    </row>
    <row r="779" spans="2:9" x14ac:dyDescent="0.2">
      <c r="B779" s="49" t="s">
        <v>835</v>
      </c>
      <c r="C779" s="49" t="s">
        <v>736</v>
      </c>
      <c r="D779" s="50" t="s">
        <v>854</v>
      </c>
      <c r="E779" s="51">
        <v>66.228399999999993</v>
      </c>
      <c r="F779" s="51">
        <v>0</v>
      </c>
      <c r="G779" s="50" t="s">
        <v>669</v>
      </c>
      <c r="H779" s="50" t="s">
        <v>88</v>
      </c>
      <c r="I779" s="52" t="s">
        <v>451</v>
      </c>
    </row>
    <row r="780" spans="2:9" x14ac:dyDescent="0.2">
      <c r="B780" s="49" t="s">
        <v>835</v>
      </c>
      <c r="C780" s="49" t="s">
        <v>468</v>
      </c>
      <c r="D780" s="50" t="s">
        <v>854</v>
      </c>
      <c r="E780" s="51">
        <v>60.715899999999998</v>
      </c>
      <c r="F780" s="51">
        <v>0</v>
      </c>
      <c r="G780" s="50" t="s">
        <v>669</v>
      </c>
      <c r="H780" s="50" t="s">
        <v>88</v>
      </c>
      <c r="I780" s="52" t="s">
        <v>469</v>
      </c>
    </row>
    <row r="781" spans="2:9" x14ac:dyDescent="0.2">
      <c r="B781" s="49" t="s">
        <v>835</v>
      </c>
      <c r="C781" s="49" t="s">
        <v>750</v>
      </c>
      <c r="D781" s="50" t="s">
        <v>854</v>
      </c>
      <c r="E781" s="51">
        <v>2160</v>
      </c>
      <c r="F781" s="51">
        <v>0</v>
      </c>
      <c r="G781" s="50" t="s">
        <v>669</v>
      </c>
      <c r="H781" s="50" t="s">
        <v>88</v>
      </c>
      <c r="I781" s="52" t="s">
        <v>751</v>
      </c>
    </row>
    <row r="782" spans="2:9" x14ac:dyDescent="0.2">
      <c r="B782" s="49" t="s">
        <v>835</v>
      </c>
      <c r="C782" s="49" t="s">
        <v>693</v>
      </c>
      <c r="D782" s="50" t="s">
        <v>854</v>
      </c>
      <c r="E782" s="51">
        <v>3431.2912999999999</v>
      </c>
      <c r="F782" s="51">
        <v>0</v>
      </c>
      <c r="G782" s="50" t="s">
        <v>669</v>
      </c>
      <c r="H782" s="50" t="s">
        <v>35</v>
      </c>
      <c r="I782" s="52" t="s">
        <v>694</v>
      </c>
    </row>
    <row r="783" spans="2:9" x14ac:dyDescent="0.2">
      <c r="B783" s="49" t="s">
        <v>856</v>
      </c>
      <c r="C783" s="49" t="s">
        <v>726</v>
      </c>
      <c r="D783" s="50" t="s">
        <v>854</v>
      </c>
      <c r="E783" s="51">
        <v>3200</v>
      </c>
      <c r="F783" s="51">
        <v>0</v>
      </c>
      <c r="G783" s="50" t="s">
        <v>669</v>
      </c>
      <c r="H783" s="50" t="s">
        <v>21</v>
      </c>
      <c r="I783" s="52" t="s">
        <v>727</v>
      </c>
    </row>
    <row r="784" spans="2:9" x14ac:dyDescent="0.2">
      <c r="B784" s="49" t="s">
        <v>856</v>
      </c>
      <c r="C784" s="49" t="s">
        <v>724</v>
      </c>
      <c r="D784" s="50" t="s">
        <v>854</v>
      </c>
      <c r="E784" s="51">
        <v>257</v>
      </c>
      <c r="F784" s="51">
        <v>0</v>
      </c>
      <c r="G784" s="50" t="s">
        <v>669</v>
      </c>
      <c r="H784" s="50" t="s">
        <v>88</v>
      </c>
      <c r="I784" s="52" t="s">
        <v>725</v>
      </c>
    </row>
    <row r="786" spans="2:2" x14ac:dyDescent="0.2">
      <c r="B786" s="57" t="s">
        <v>855</v>
      </c>
    </row>
  </sheetData>
  <sheetProtection algorithmName="SHA-512" hashValue="EmpeQ/BCLNVovepPKpTGIj/tEuhIZZFIm+WMuYCWIcT1igO0Rvf5pzq6XU9bl8LTMAmfvHy0qY0ToNXzkFRWuw==" saltValue="z7nbRmJ+GIN5PpoxSjsy1A==" spinCount="100000" sheet="1" objects="1" scenarios="1"/>
  <autoFilter ref="B9:I784"/>
  <mergeCells count="2">
    <mergeCell ref="B5:F7"/>
    <mergeCell ref="B3:F4"/>
  </mergeCells>
  <pageMargins left="0.70866141732283472" right="0.70866141732283472" top="0.74803149606299213" bottom="0.74803149606299213" header="0.31496062992125984" footer="0.31496062992125984"/>
  <pageSetup paperSize="9" scale="36" fitToHeight="0" orientation="portrait" r:id="rId1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32"/>
  <sheetViews>
    <sheetView workbookViewId="0">
      <selection activeCell="M16" sqref="M16:M17"/>
    </sheetView>
  </sheetViews>
  <sheetFormatPr baseColWidth="10" defaultRowHeight="15" x14ac:dyDescent="0.25"/>
  <cols>
    <col min="2" max="2" width="17.7109375" customWidth="1"/>
    <col min="3" max="3" width="16.140625" bestFit="1" customWidth="1"/>
    <col min="4" max="4" width="19" customWidth="1"/>
    <col min="5" max="8" width="16.85546875" customWidth="1"/>
    <col min="9" max="9" width="15.7109375" customWidth="1"/>
    <col min="11" max="11" width="29.28515625" bestFit="1" customWidth="1"/>
    <col min="12" max="12" width="18.140625" customWidth="1"/>
    <col min="13" max="13" width="16.28515625" customWidth="1"/>
    <col min="14" max="14" width="18" customWidth="1"/>
  </cols>
  <sheetData>
    <row r="3" spans="2:15" ht="63" x14ac:dyDescent="0.25">
      <c r="B3" s="1" t="s">
        <v>762</v>
      </c>
      <c r="C3" s="2" t="s">
        <v>763</v>
      </c>
      <c r="D3" s="2" t="s">
        <v>764</v>
      </c>
      <c r="E3" s="2" t="s">
        <v>765</v>
      </c>
      <c r="F3" s="2" t="s">
        <v>766</v>
      </c>
      <c r="G3" s="2" t="s">
        <v>767</v>
      </c>
      <c r="H3" s="2" t="s">
        <v>768</v>
      </c>
      <c r="I3" s="2" t="s">
        <v>769</v>
      </c>
      <c r="J3" s="3"/>
    </row>
    <row r="4" spans="2:15" x14ac:dyDescent="0.25">
      <c r="B4" s="25" t="s">
        <v>770</v>
      </c>
      <c r="C4" s="4" t="s">
        <v>771</v>
      </c>
      <c r="D4" s="5">
        <v>478522.65654330712</v>
      </c>
      <c r="E4" s="5" t="e">
        <f>SUMIFS(#REF!,#REF!,"SI",#REF!,1,#REF!,$C4)</f>
        <v>#REF!</v>
      </c>
      <c r="F4" s="5" t="e">
        <f>SUMIFS(#REF!,#REF!,"NO",#REF!,1,#REF!,$C4)</f>
        <v>#REF!</v>
      </c>
      <c r="G4" s="6" t="e">
        <f>+D4+E4+F4</f>
        <v>#REF!</v>
      </c>
      <c r="H4" s="7">
        <v>425338.87195054931</v>
      </c>
      <c r="I4" s="8">
        <f>+H4/1.01956</f>
        <v>417178.85357462952</v>
      </c>
    </row>
    <row r="5" spans="2:15" ht="15.75" thickBot="1" x14ac:dyDescent="0.3">
      <c r="B5" s="25" t="s">
        <v>772</v>
      </c>
      <c r="C5" s="4" t="s">
        <v>3</v>
      </c>
      <c r="D5" s="5">
        <v>726169.54015518341</v>
      </c>
      <c r="E5" s="5" t="e">
        <f>SUMIFS(#REF!,#REF!,"SI",#REF!,1,#REF!,$C5)</f>
        <v>#REF!</v>
      </c>
      <c r="F5" s="5" t="e">
        <f>SUMIFS(#REF!,#REF!,"NO",#REF!,1,#REF!,$C5)</f>
        <v>#REF!</v>
      </c>
      <c r="G5" s="6" t="e">
        <f t="shared" ref="G5:G27" si="0">+D5+E5+F5</f>
        <v>#REF!</v>
      </c>
      <c r="H5" s="7">
        <v>933283.25334065978</v>
      </c>
      <c r="I5" s="8">
        <f t="shared" ref="I5:I27" si="1">+H5/1.01956</f>
        <v>915378.45084218658</v>
      </c>
    </row>
    <row r="6" spans="2:15" ht="15.75" thickBot="1" x14ac:dyDescent="0.3">
      <c r="B6" s="25" t="s">
        <v>773</v>
      </c>
      <c r="C6" s="4" t="s">
        <v>774</v>
      </c>
      <c r="D6" s="5">
        <v>0</v>
      </c>
      <c r="E6" s="5" t="e">
        <f>SUMIFS(#REF!,#REF!,"SI",#REF!,1,#REF!,$C6)</f>
        <v>#REF!</v>
      </c>
      <c r="F6" s="5" t="e">
        <f>SUMIFS(#REF!,#REF!,"NO",#REF!,1,#REF!,$C6)</f>
        <v>#REF!</v>
      </c>
      <c r="G6" s="6" t="e">
        <f t="shared" si="0"/>
        <v>#REF!</v>
      </c>
      <c r="H6" s="7">
        <v>0</v>
      </c>
      <c r="I6" s="8">
        <f t="shared" si="1"/>
        <v>0</v>
      </c>
      <c r="K6" s="62" t="s">
        <v>775</v>
      </c>
      <c r="L6" s="63"/>
      <c r="M6" s="66">
        <v>2107905.529742091</v>
      </c>
      <c r="N6" s="9" t="s">
        <v>776</v>
      </c>
      <c r="O6" s="10">
        <v>1430877.5297420912</v>
      </c>
    </row>
    <row r="7" spans="2:15" ht="15.75" thickBot="1" x14ac:dyDescent="0.3">
      <c r="B7" s="25" t="s">
        <v>777</v>
      </c>
      <c r="C7" s="4" t="s">
        <v>119</v>
      </c>
      <c r="D7" s="5">
        <v>0</v>
      </c>
      <c r="E7" s="5" t="e">
        <f>SUMIFS(#REF!,#REF!,"SI",#REF!,1,#REF!,$C7)</f>
        <v>#REF!</v>
      </c>
      <c r="F7" s="5" t="e">
        <f>SUMIFS(#REF!,#REF!,"NO",#REF!,1,#REF!,$C7)</f>
        <v>#REF!</v>
      </c>
      <c r="G7" s="6" t="e">
        <f t="shared" si="0"/>
        <v>#REF!</v>
      </c>
      <c r="H7" s="7">
        <v>127906.548</v>
      </c>
      <c r="I7" s="8">
        <f t="shared" si="1"/>
        <v>125452.69331868649</v>
      </c>
      <c r="K7" s="64"/>
      <c r="L7" s="65"/>
      <c r="M7" s="67"/>
      <c r="N7" s="9" t="s">
        <v>778</v>
      </c>
      <c r="O7" s="10">
        <v>677028</v>
      </c>
    </row>
    <row r="8" spans="2:15" ht="15.75" thickBot="1" x14ac:dyDescent="0.3">
      <c r="B8" s="25" t="s">
        <v>779</v>
      </c>
      <c r="C8" s="4" t="s">
        <v>147</v>
      </c>
      <c r="D8" s="5">
        <v>158385.83699059562</v>
      </c>
      <c r="E8" s="5" t="e">
        <f>SUMIFS(#REF!,#REF!,"SI",#REF!,1,#REF!,$C8)</f>
        <v>#REF!</v>
      </c>
      <c r="F8" s="5" t="e">
        <f>SUMIFS(#REF!,#REF!,"NO",#REF!,1,#REF!,$C8)</f>
        <v>#REF!</v>
      </c>
      <c r="G8" s="6" t="e">
        <f t="shared" si="0"/>
        <v>#REF!</v>
      </c>
      <c r="H8" s="7">
        <v>242663.8</v>
      </c>
      <c r="I8" s="8">
        <f t="shared" si="1"/>
        <v>238008.356545961</v>
      </c>
      <c r="K8" s="68" t="s">
        <v>780</v>
      </c>
      <c r="L8" s="69"/>
      <c r="M8" s="10">
        <v>1481053.5000863839</v>
      </c>
    </row>
    <row r="9" spans="2:15" ht="15.75" thickBot="1" x14ac:dyDescent="0.3">
      <c r="B9" s="25" t="s">
        <v>781</v>
      </c>
      <c r="C9" s="4" t="s">
        <v>166</v>
      </c>
      <c r="D9" s="5">
        <v>158433</v>
      </c>
      <c r="E9" s="5" t="e">
        <f>SUMIFS(#REF!,#REF!,"SI",#REF!,1,#REF!,$C9)</f>
        <v>#REF!</v>
      </c>
      <c r="F9" s="5" t="e">
        <f>SUMIFS(#REF!,#REF!,"NO",#REF!,1,#REF!,$C9)</f>
        <v>#REF!</v>
      </c>
      <c r="G9" s="6" t="e">
        <f t="shared" si="0"/>
        <v>#REF!</v>
      </c>
      <c r="H9" s="7">
        <v>224727.78</v>
      </c>
      <c r="I9" s="8">
        <f t="shared" si="1"/>
        <v>220416.43454038998</v>
      </c>
      <c r="K9" s="70" t="s">
        <v>782</v>
      </c>
      <c r="L9" s="11" t="s">
        <v>783</v>
      </c>
      <c r="M9" s="11">
        <v>390</v>
      </c>
    </row>
    <row r="10" spans="2:15" ht="15.75" thickBot="1" x14ac:dyDescent="0.3">
      <c r="B10" s="25" t="s">
        <v>784</v>
      </c>
      <c r="C10" s="4" t="s">
        <v>177</v>
      </c>
      <c r="D10" s="5">
        <v>0</v>
      </c>
      <c r="E10" s="5" t="e">
        <f>SUMIFS(#REF!,#REF!,"SI",#REF!,1,#REF!,$C10)</f>
        <v>#REF!</v>
      </c>
      <c r="F10" s="5" t="e">
        <f>SUMIFS(#REF!,#REF!,"NO",#REF!,1,#REF!,$C10)</f>
        <v>#REF!</v>
      </c>
      <c r="G10" s="6" t="e">
        <f t="shared" si="0"/>
        <v>#REF!</v>
      </c>
      <c r="H10" s="7">
        <v>31510.010429996346</v>
      </c>
      <c r="I10" s="8">
        <f t="shared" si="1"/>
        <v>30905.498872058874</v>
      </c>
      <c r="K10" s="71"/>
      <c r="L10" s="12" t="s">
        <v>785</v>
      </c>
      <c r="M10" s="12">
        <f>334-6</f>
        <v>328</v>
      </c>
    </row>
    <row r="11" spans="2:15" ht="15.75" thickBot="1" x14ac:dyDescent="0.3">
      <c r="B11" s="25" t="s">
        <v>786</v>
      </c>
      <c r="C11" s="4" t="s">
        <v>179</v>
      </c>
      <c r="D11" s="5">
        <v>282.79965469039672</v>
      </c>
      <c r="E11" s="5" t="e">
        <f>SUMIFS(#REF!,#REF!,"SI",#REF!,1,#REF!,$C11)</f>
        <v>#REF!</v>
      </c>
      <c r="F11" s="5" t="e">
        <f>SUMIFS(#REF!,#REF!,"NO",#REF!,1,#REF!,$C11)</f>
        <v>#REF!</v>
      </c>
      <c r="G11" s="6" t="e">
        <f t="shared" si="0"/>
        <v>#REF!</v>
      </c>
      <c r="H11" s="7">
        <v>18357.8626</v>
      </c>
      <c r="I11" s="8">
        <f t="shared" si="1"/>
        <v>18005.671662285691</v>
      </c>
      <c r="K11" s="13" t="s">
        <v>787</v>
      </c>
      <c r="L11" s="14" t="s">
        <v>783</v>
      </c>
      <c r="M11" s="15" t="e">
        <f>E28</f>
        <v>#REF!</v>
      </c>
    </row>
    <row r="12" spans="2:15" ht="36.75" customHeight="1" thickBot="1" x14ac:dyDescent="0.3">
      <c r="B12" s="25" t="s">
        <v>788</v>
      </c>
      <c r="C12" s="4" t="s">
        <v>186</v>
      </c>
      <c r="D12" s="5">
        <v>40657</v>
      </c>
      <c r="E12" s="5" t="e">
        <f>SUMIFS(#REF!,#REF!,"SI",#REF!,1,#REF!,$C12)</f>
        <v>#REF!</v>
      </c>
      <c r="F12" s="5" t="e">
        <f>SUMIFS(#REF!,#REF!,"NO",#REF!,1,#REF!,$C12)</f>
        <v>#REF!</v>
      </c>
      <c r="G12" s="6" t="e">
        <f t="shared" si="0"/>
        <v>#REF!</v>
      </c>
      <c r="H12" s="7">
        <v>395647.5</v>
      </c>
      <c r="I12" s="8">
        <f t="shared" si="1"/>
        <v>388057.10306406685</v>
      </c>
      <c r="K12" s="16"/>
      <c r="L12" s="72" t="s">
        <v>785</v>
      </c>
      <c r="M12" s="66" t="e">
        <f>F28</f>
        <v>#REF!</v>
      </c>
      <c r="N12" s="17" t="s">
        <v>789</v>
      </c>
      <c r="O12" s="10" t="e">
        <f>+M12-O13</f>
        <v>#REF!</v>
      </c>
    </row>
    <row r="13" spans="2:15" ht="30.75" thickBot="1" x14ac:dyDescent="0.3">
      <c r="B13" s="25" t="s">
        <v>790</v>
      </c>
      <c r="C13" s="4" t="s">
        <v>791</v>
      </c>
      <c r="D13" s="5">
        <v>0</v>
      </c>
      <c r="E13" s="5" t="e">
        <f>SUMIFS(#REF!,#REF!,"SI",#REF!,1,#REF!,$C13)</f>
        <v>#REF!</v>
      </c>
      <c r="F13" s="5" t="e">
        <f>SUMIFS(#REF!,#REF!,"NO",#REF!,1,#REF!,$C13)</f>
        <v>#REF!</v>
      </c>
      <c r="G13" s="6" t="e">
        <f t="shared" si="0"/>
        <v>#REF!</v>
      </c>
      <c r="H13" s="7">
        <v>0</v>
      </c>
      <c r="I13" s="8">
        <f t="shared" si="1"/>
        <v>0</v>
      </c>
      <c r="K13" s="16"/>
      <c r="L13" s="73"/>
      <c r="M13" s="67"/>
      <c r="N13" s="17" t="s">
        <v>792</v>
      </c>
      <c r="O13" s="10">
        <v>196186.25746739059</v>
      </c>
    </row>
    <row r="14" spans="2:15" ht="15.75" thickBot="1" x14ac:dyDescent="0.3">
      <c r="B14" s="25" t="s">
        <v>793</v>
      </c>
      <c r="C14" s="4" t="s">
        <v>277</v>
      </c>
      <c r="D14" s="5">
        <v>36737.157742676682</v>
      </c>
      <c r="E14" s="5" t="e">
        <f>SUMIFS(#REF!,#REF!,"SI",#REF!,1,#REF!,$C14)</f>
        <v>#REF!</v>
      </c>
      <c r="F14" s="5" t="e">
        <f>SUMIFS(#REF!,#REF!,"NO",#REF!,1,#REF!,$C14)</f>
        <v>#REF!</v>
      </c>
      <c r="G14" s="6" t="e">
        <f t="shared" si="0"/>
        <v>#REF!</v>
      </c>
      <c r="H14" s="7">
        <v>63655.912400000001</v>
      </c>
      <c r="I14" s="8">
        <f t="shared" si="1"/>
        <v>62434.689866216802</v>
      </c>
      <c r="K14" s="72" t="s">
        <v>794</v>
      </c>
      <c r="L14" s="12" t="s">
        <v>783</v>
      </c>
      <c r="M14" s="18">
        <v>0.80603410256410091</v>
      </c>
    </row>
    <row r="15" spans="2:15" ht="15.75" thickBot="1" x14ac:dyDescent="0.3">
      <c r="B15" s="25" t="s">
        <v>795</v>
      </c>
      <c r="C15" s="4" t="s">
        <v>262</v>
      </c>
      <c r="D15" s="5">
        <v>40087.415064237801</v>
      </c>
      <c r="E15" s="5" t="e">
        <f>SUMIFS(#REF!,#REF!,"SI",#REF!,1,#REF!,$C15)</f>
        <v>#REF!</v>
      </c>
      <c r="F15" s="5" t="e">
        <f>SUMIFS(#REF!,#REF!,"NO",#REF!,1,#REF!,$C15)</f>
        <v>#REF!</v>
      </c>
      <c r="G15" s="6" t="e">
        <f t="shared" si="0"/>
        <v>#REF!</v>
      </c>
      <c r="H15" s="7">
        <v>262230.7844</v>
      </c>
      <c r="I15" s="8">
        <f t="shared" si="1"/>
        <v>257199.95331319392</v>
      </c>
      <c r="K15" s="73"/>
      <c r="L15" s="12" t="s">
        <v>785</v>
      </c>
      <c r="M15" s="18">
        <v>15.043241819528905</v>
      </c>
    </row>
    <row r="16" spans="2:15" ht="45.75" thickBot="1" x14ac:dyDescent="0.3">
      <c r="B16" s="25" t="s">
        <v>796</v>
      </c>
      <c r="C16" s="4" t="s">
        <v>797</v>
      </c>
      <c r="D16" s="5">
        <v>848.69823231983662</v>
      </c>
      <c r="E16" s="5" t="e">
        <f>SUMIFS(#REF!,#REF!,"SI",#REF!,1,#REF!,$C16)</f>
        <v>#REF!</v>
      </c>
      <c r="F16" s="5" t="e">
        <f>SUMIFS(#REF!,#REF!,"NO",#REF!,1,#REF!,$C16)</f>
        <v>#REF!</v>
      </c>
      <c r="G16" s="6" t="e">
        <f t="shared" si="0"/>
        <v>#REF!</v>
      </c>
      <c r="H16" s="7">
        <v>16460.337</v>
      </c>
      <c r="I16" s="8">
        <f t="shared" si="1"/>
        <v>16144.549609635529</v>
      </c>
      <c r="K16" s="74" t="s">
        <v>798</v>
      </c>
      <c r="L16" s="75"/>
      <c r="M16" s="78">
        <v>1012215.4443566665</v>
      </c>
      <c r="N16" s="17" t="s">
        <v>799</v>
      </c>
      <c r="O16" s="10">
        <v>332944.36182405706</v>
      </c>
    </row>
    <row r="17" spans="2:15" ht="30.75" thickBot="1" x14ac:dyDescent="0.3">
      <c r="B17" s="25" t="s">
        <v>800</v>
      </c>
      <c r="C17" s="4" t="s">
        <v>226</v>
      </c>
      <c r="D17" s="5">
        <v>95919.59</v>
      </c>
      <c r="E17" s="5" t="e">
        <f>SUMIFS(#REF!,#REF!,"SI",#REF!,1,#REF!,$C17)</f>
        <v>#REF!</v>
      </c>
      <c r="F17" s="5" t="e">
        <f>SUMIFS(#REF!,#REF!,"NO",#REF!,1,#REF!,$C17)</f>
        <v>#REF!</v>
      </c>
      <c r="G17" s="6" t="e">
        <f t="shared" si="0"/>
        <v>#REF!</v>
      </c>
      <c r="H17" s="7">
        <v>165000</v>
      </c>
      <c r="I17" s="8">
        <f t="shared" si="1"/>
        <v>161834.51685040604</v>
      </c>
      <c r="K17" s="76"/>
      <c r="L17" s="77"/>
      <c r="M17" s="79"/>
      <c r="N17" s="17" t="s">
        <v>801</v>
      </c>
      <c r="O17" s="10">
        <v>679271.08253260946</v>
      </c>
    </row>
    <row r="18" spans="2:15" ht="15.75" thickBot="1" x14ac:dyDescent="0.3">
      <c r="B18" s="25" t="s">
        <v>802</v>
      </c>
      <c r="C18" s="4" t="s">
        <v>40</v>
      </c>
      <c r="D18" s="5">
        <v>83.937200528247075</v>
      </c>
      <c r="E18" s="5" t="e">
        <f>SUMIFS(#REF!,#REF!,"SI",#REF!,1,#REF!,$C18)</f>
        <v>#REF!</v>
      </c>
      <c r="F18" s="5" t="e">
        <f>SUMIFS(#REF!,#REF!,"NO",#REF!,1,#REF!,$C18)</f>
        <v>#REF!</v>
      </c>
      <c r="G18" s="6" t="e">
        <f t="shared" si="0"/>
        <v>#REF!</v>
      </c>
      <c r="H18" s="7">
        <v>174247.481</v>
      </c>
      <c r="I18" s="8">
        <f t="shared" si="1"/>
        <v>170904.58727294125</v>
      </c>
    </row>
    <row r="19" spans="2:15" ht="15.75" thickBot="1" x14ac:dyDescent="0.3">
      <c r="B19" s="25" t="s">
        <v>803</v>
      </c>
      <c r="C19" s="4" t="s">
        <v>258</v>
      </c>
      <c r="D19" s="5">
        <v>0</v>
      </c>
      <c r="E19" s="5" t="e">
        <f>SUMIFS(#REF!,#REF!,"SI",#REF!,1,#REF!,$C19)</f>
        <v>#REF!</v>
      </c>
      <c r="F19" s="5" t="e">
        <f>SUMIFS(#REF!,#REF!,"NO",#REF!,1,#REF!,$C19)</f>
        <v>#REF!</v>
      </c>
      <c r="G19" s="6" t="e">
        <f t="shared" si="0"/>
        <v>#REF!</v>
      </c>
      <c r="H19" s="7">
        <v>20022.690399999999</v>
      </c>
      <c r="I19" s="8">
        <f t="shared" si="1"/>
        <v>19638.560163207658</v>
      </c>
      <c r="K19" s="60" t="s">
        <v>804</v>
      </c>
      <c r="L19" s="61"/>
      <c r="M19" s="19">
        <v>3.4</v>
      </c>
    </row>
    <row r="20" spans="2:15" ht="15.75" thickBot="1" x14ac:dyDescent="0.3">
      <c r="B20" s="25" t="s">
        <v>805</v>
      </c>
      <c r="C20" s="4" t="s">
        <v>278</v>
      </c>
      <c r="D20" s="5">
        <v>952488.2085555084</v>
      </c>
      <c r="E20" s="5" t="e">
        <f>SUMIFS(#REF!,#REF!,"SI",#REF!,1,#REF!,$C20)</f>
        <v>#REF!</v>
      </c>
      <c r="F20" s="5" t="e">
        <f>SUMIFS(#REF!,#REF!,"NO",#REF!,1,#REF!,$C20)</f>
        <v>#REF!</v>
      </c>
      <c r="G20" s="6" t="e">
        <f t="shared" si="0"/>
        <v>#REF!</v>
      </c>
      <c r="H20" s="7">
        <v>2111180</v>
      </c>
      <c r="I20" s="8">
        <f t="shared" si="1"/>
        <v>2070677.5471772137</v>
      </c>
      <c r="K20" s="60" t="s">
        <v>806</v>
      </c>
      <c r="L20" s="61"/>
      <c r="M20" s="19">
        <v>2.6</v>
      </c>
    </row>
    <row r="21" spans="2:15" ht="15.75" thickBot="1" x14ac:dyDescent="0.3">
      <c r="B21" s="25" t="s">
        <v>807</v>
      </c>
      <c r="C21" s="4" t="s">
        <v>808</v>
      </c>
      <c r="D21" s="5">
        <v>348961</v>
      </c>
      <c r="E21" s="5" t="e">
        <f>SUMIFS(#REF!,#REF!,"SI",#REF!,1,#REF!,$C21)</f>
        <v>#REF!</v>
      </c>
      <c r="F21" s="5" t="e">
        <f>SUMIFS(#REF!,#REF!,"NO",#REF!,1,#REF!,$C21)</f>
        <v>#REF!</v>
      </c>
      <c r="G21" s="6" t="e">
        <f t="shared" si="0"/>
        <v>#REF!</v>
      </c>
      <c r="H21" s="7">
        <v>0</v>
      </c>
      <c r="I21" s="8">
        <f t="shared" si="1"/>
        <v>0</v>
      </c>
      <c r="K21" s="60" t="s">
        <v>809</v>
      </c>
      <c r="L21" s="61"/>
      <c r="M21" s="19">
        <v>2.2999999999999998</v>
      </c>
    </row>
    <row r="22" spans="2:15" x14ac:dyDescent="0.25">
      <c r="B22" s="25" t="s">
        <v>810</v>
      </c>
      <c r="C22" s="4" t="s">
        <v>432</v>
      </c>
      <c r="D22" s="5">
        <v>105510</v>
      </c>
      <c r="E22" s="5" t="e">
        <f>SUMIFS(#REF!,#REF!,"SI",#REF!,1,#REF!,$C22)</f>
        <v>#REF!</v>
      </c>
      <c r="F22" s="5" t="e">
        <f>SUMIFS(#REF!,#REF!,"NO",#REF!,1,#REF!,$C22)</f>
        <v>#REF!</v>
      </c>
      <c r="G22" s="6" t="e">
        <f t="shared" si="0"/>
        <v>#REF!</v>
      </c>
      <c r="H22" s="7">
        <v>105506</v>
      </c>
      <c r="I22" s="8">
        <f t="shared" si="1"/>
        <v>103481.89415041782</v>
      </c>
    </row>
    <row r="23" spans="2:15" x14ac:dyDescent="0.25">
      <c r="B23" s="25" t="s">
        <v>811</v>
      </c>
      <c r="C23" s="4" t="s">
        <v>95</v>
      </c>
      <c r="D23" s="5">
        <v>0</v>
      </c>
      <c r="E23" s="5" t="e">
        <f>SUMIFS(#REF!,#REF!,"SI",#REF!,1,#REF!,$C23)</f>
        <v>#REF!</v>
      </c>
      <c r="F23" s="5" t="e">
        <f>SUMIFS(#REF!,#REF!,"NO",#REF!,1,#REF!,$C23)</f>
        <v>#REF!</v>
      </c>
      <c r="G23" s="6" t="e">
        <f t="shared" si="0"/>
        <v>#REF!</v>
      </c>
      <c r="H23" s="7">
        <v>78683.338199999998</v>
      </c>
      <c r="I23" s="8">
        <f t="shared" si="1"/>
        <v>77173.818313782409</v>
      </c>
    </row>
    <row r="24" spans="2:15" x14ac:dyDescent="0.25">
      <c r="B24" s="25" t="s">
        <v>812</v>
      </c>
      <c r="C24" s="4" t="s">
        <v>214</v>
      </c>
      <c r="D24" s="5">
        <v>115952.13968942803</v>
      </c>
      <c r="E24" s="5" t="e">
        <f>SUMIFS(#REF!,#REF!,"SI",#REF!,1,#REF!,$C24)</f>
        <v>#REF!</v>
      </c>
      <c r="F24" s="5" t="e">
        <f>SUMIFS(#REF!,#REF!,"NO",#REF!,1,#REF!,$C24)</f>
        <v>#REF!</v>
      </c>
      <c r="G24" s="20" t="e">
        <f t="shared" si="0"/>
        <v>#REF!</v>
      </c>
      <c r="H24" s="7">
        <v>126522.96195054945</v>
      </c>
      <c r="I24" s="8">
        <f t="shared" si="1"/>
        <v>124095.65101666351</v>
      </c>
    </row>
    <row r="25" spans="2:15" x14ac:dyDescent="0.25">
      <c r="B25" s="25" t="s">
        <v>813</v>
      </c>
      <c r="C25" s="4" t="s">
        <v>814</v>
      </c>
      <c r="D25" s="5">
        <v>0</v>
      </c>
      <c r="E25" s="5" t="e">
        <f>SUMIFS(#REF!,#REF!,"SI",#REF!,1,#REF!,$C25)</f>
        <v>#REF!</v>
      </c>
      <c r="F25" s="5" t="e">
        <f>SUMIFS(#REF!,#REF!,"NO",#REF!,1,#REF!,$C25)</f>
        <v>#REF!</v>
      </c>
      <c r="G25" s="6" t="e">
        <f t="shared" si="0"/>
        <v>#REF!</v>
      </c>
      <c r="H25" s="7">
        <v>12320.599400000001</v>
      </c>
      <c r="I25" s="8">
        <f t="shared" si="1"/>
        <v>12084.231825493351</v>
      </c>
      <c r="N25" s="21"/>
    </row>
    <row r="26" spans="2:15" x14ac:dyDescent="0.25">
      <c r="B26" s="25" t="s">
        <v>815</v>
      </c>
      <c r="C26" s="4" t="s">
        <v>115</v>
      </c>
      <c r="D26" s="5">
        <v>0</v>
      </c>
      <c r="E26" s="5" t="e">
        <f>SUMIFS(#REF!,#REF!,"SI",#REF!,1,#REF!,$C26)</f>
        <v>#REF!</v>
      </c>
      <c r="F26" s="5" t="e">
        <f>SUMIFS(#REF!,#REF!,"NO",#REF!,1,#REF!,$C26)</f>
        <v>#REF!</v>
      </c>
      <c r="G26" s="6" t="e">
        <f t="shared" si="0"/>
        <v>#REF!</v>
      </c>
      <c r="H26" s="7">
        <v>115309.44176315791</v>
      </c>
      <c r="I26" s="8">
        <f t="shared" si="1"/>
        <v>113097.259369883</v>
      </c>
      <c r="N26" s="22"/>
    </row>
    <row r="27" spans="2:15" x14ac:dyDescent="0.25">
      <c r="B27" s="25" t="s">
        <v>816</v>
      </c>
      <c r="C27" s="4" t="s">
        <v>817</v>
      </c>
      <c r="D27" s="5">
        <v>680902.04999999981</v>
      </c>
      <c r="E27" s="5" t="e">
        <f>SUMIFS(#REF!,#REF!,"SI",#REF!,1,#REF!,$C27)</f>
        <v>#REF!</v>
      </c>
      <c r="F27" s="5" t="e">
        <f>SUMIFS(#REF!,#REF!,"NO",#REF!,1,#REF!,$C27)</f>
        <v>#REF!</v>
      </c>
      <c r="G27" s="6" t="e">
        <f t="shared" si="0"/>
        <v>#REF!</v>
      </c>
      <c r="H27" s="7">
        <v>588271.33421428571</v>
      </c>
      <c r="I27" s="8">
        <f t="shared" si="1"/>
        <v>576985.49787583435</v>
      </c>
    </row>
    <row r="28" spans="2:15" x14ac:dyDescent="0.25">
      <c r="D28" s="23">
        <f>SUM(D4:D27)</f>
        <v>3939941.0298284758</v>
      </c>
      <c r="E28" s="23" t="e">
        <f>SUM(E4:E27)</f>
        <v>#REF!</v>
      </c>
      <c r="F28" s="23" t="e">
        <f>SUM(F4:F27)</f>
        <v>#REF!</v>
      </c>
      <c r="G28" s="23" t="e">
        <f>SUM(G4:G27)</f>
        <v>#REF!</v>
      </c>
      <c r="I28" s="23"/>
    </row>
    <row r="30" spans="2:15" x14ac:dyDescent="0.25">
      <c r="B30" s="24" t="s">
        <v>818</v>
      </c>
    </row>
    <row r="31" spans="2:15" x14ac:dyDescent="0.25">
      <c r="B31" s="24" t="s">
        <v>819</v>
      </c>
    </row>
    <row r="32" spans="2:15" x14ac:dyDescent="0.25">
      <c r="B32" s="24" t="s">
        <v>820</v>
      </c>
    </row>
  </sheetData>
  <mergeCells count="12">
    <mergeCell ref="K21:L21"/>
    <mergeCell ref="K6:L7"/>
    <mergeCell ref="M6:M7"/>
    <mergeCell ref="K8:L8"/>
    <mergeCell ref="K9:K10"/>
    <mergeCell ref="L12:L13"/>
    <mergeCell ref="M12:M13"/>
    <mergeCell ref="K14:K15"/>
    <mergeCell ref="K16:L17"/>
    <mergeCell ref="M16:M17"/>
    <mergeCell ref="K19:L19"/>
    <mergeCell ref="K20:L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29"/>
  <sheetViews>
    <sheetView workbookViewId="0">
      <selection activeCell="G29" sqref="G29"/>
    </sheetView>
  </sheetViews>
  <sheetFormatPr baseColWidth="10" defaultRowHeight="15" x14ac:dyDescent="0.25"/>
  <cols>
    <col min="3" max="3" width="10.5703125" bestFit="1" customWidth="1"/>
    <col min="4" max="4" width="16.140625" bestFit="1" customWidth="1"/>
    <col min="5" max="6" width="18" customWidth="1"/>
    <col min="7" max="7" width="15" customWidth="1"/>
    <col min="8" max="8" width="19.42578125" customWidth="1"/>
    <col min="9" max="9" width="21.85546875" customWidth="1"/>
    <col min="10" max="11" width="19.42578125" customWidth="1"/>
    <col min="12" max="12" width="48.7109375" customWidth="1"/>
  </cols>
  <sheetData>
    <row r="2" spans="3:12" x14ac:dyDescent="0.25">
      <c r="D2" t="e">
        <f>SUMIFS(#REF!,#REF!,"SI",#REF!,1,#REF!,$C2)</f>
        <v>#REF!</v>
      </c>
      <c r="E2" t="e">
        <f>SUMIFS(#REF!,#REF!,"NO",#REF!,1,#REF!,$C2)</f>
        <v>#REF!</v>
      </c>
    </row>
    <row r="4" spans="3:12" ht="47.25" x14ac:dyDescent="0.25">
      <c r="C4" s="1" t="s">
        <v>762</v>
      </c>
      <c r="D4" s="2" t="s">
        <v>763</v>
      </c>
      <c r="E4" s="2" t="s">
        <v>821</v>
      </c>
      <c r="F4" s="26" t="s">
        <v>822</v>
      </c>
      <c r="G4" s="2" t="s">
        <v>823</v>
      </c>
      <c r="H4" s="26" t="s">
        <v>824</v>
      </c>
      <c r="I4" s="27" t="s">
        <v>825</v>
      </c>
      <c r="J4" s="27" t="s">
        <v>826</v>
      </c>
      <c r="K4" s="27" t="s">
        <v>834</v>
      </c>
      <c r="L4" s="2" t="s">
        <v>827</v>
      </c>
    </row>
    <row r="5" spans="3:12" x14ac:dyDescent="0.25">
      <c r="C5" s="25" t="s">
        <v>770</v>
      </c>
      <c r="D5" s="4" t="s">
        <v>771</v>
      </c>
      <c r="E5" s="34" t="e">
        <f>SUMIFS(#REF!,#REF!,"SI",#REF!,1,#REF!,$D5)</f>
        <v>#REF!</v>
      </c>
      <c r="F5" s="28" t="e">
        <f>+E5*1.01956</f>
        <v>#REF!</v>
      </c>
      <c r="G5" s="34" t="e">
        <f>SUMIFS(#REF!,#REF!,"NO",#REF!,1,#REF!,$D5)</f>
        <v>#REF!</v>
      </c>
      <c r="H5" s="28" t="e">
        <f>+G5*1.01956</f>
        <v>#REF!</v>
      </c>
      <c r="I5" s="29">
        <v>0</v>
      </c>
      <c r="J5" s="29">
        <v>0</v>
      </c>
      <c r="K5" s="29">
        <f>I5-J5</f>
        <v>0</v>
      </c>
      <c r="L5" s="80" t="s">
        <v>828</v>
      </c>
    </row>
    <row r="6" spans="3:12" x14ac:dyDescent="0.25">
      <c r="C6" s="25" t="s">
        <v>772</v>
      </c>
      <c r="D6" s="4" t="s">
        <v>3</v>
      </c>
      <c r="E6" s="34" t="e">
        <f>SUMIFS(#REF!,#REF!,"SI",#REF!,1,#REF!,$D6)</f>
        <v>#REF!</v>
      </c>
      <c r="F6" s="28" t="e">
        <f t="shared" ref="F6:F28" si="0">+E6*1.01956</f>
        <v>#REF!</v>
      </c>
      <c r="G6" s="34" t="e">
        <f>SUMIFS(#REF!,#REF!,"NO",#REF!,1,#REF!,$D6)</f>
        <v>#REF!</v>
      </c>
      <c r="H6" s="28" t="e">
        <f t="shared" ref="H6:H28" si="1">+G6*1.01956</f>
        <v>#REF!</v>
      </c>
      <c r="I6" s="29" t="e">
        <f>+F6+H6+4134</f>
        <v>#REF!</v>
      </c>
      <c r="J6" s="29">
        <v>184092.25660653075</v>
      </c>
      <c r="K6" s="29" t="e">
        <f t="shared" ref="K6:K28" si="2">I6-J6</f>
        <v>#REF!</v>
      </c>
      <c r="L6" s="80"/>
    </row>
    <row r="7" spans="3:12" x14ac:dyDescent="0.25">
      <c r="C7" s="25" t="s">
        <v>773</v>
      </c>
      <c r="D7" s="4" t="s">
        <v>774</v>
      </c>
      <c r="E7" s="34" t="e">
        <f>SUMIFS(#REF!,#REF!,"SI",#REF!,1,#REF!,$D7)</f>
        <v>#REF!</v>
      </c>
      <c r="F7" s="28" t="e">
        <f t="shared" si="0"/>
        <v>#REF!</v>
      </c>
      <c r="G7" s="34" t="e">
        <f>SUMIFS(#REF!,#REF!,"NO",#REF!,1,#REF!,$D7)</f>
        <v>#REF!</v>
      </c>
      <c r="H7" s="28" t="e">
        <f t="shared" si="1"/>
        <v>#REF!</v>
      </c>
      <c r="I7" s="29" t="e">
        <f t="shared" ref="I7:I28" si="3">+F7+H7</f>
        <v>#REF!</v>
      </c>
      <c r="J7" s="29">
        <v>0</v>
      </c>
      <c r="K7" s="29" t="e">
        <f t="shared" si="2"/>
        <v>#REF!</v>
      </c>
      <c r="L7" s="30"/>
    </row>
    <row r="8" spans="3:12" x14ac:dyDescent="0.25">
      <c r="C8" s="25" t="s">
        <v>777</v>
      </c>
      <c r="D8" s="4" t="s">
        <v>119</v>
      </c>
      <c r="E8" s="34" t="e">
        <f>SUMIFS(#REF!,#REF!,"SI",#REF!,1,#REF!,$D8)</f>
        <v>#REF!</v>
      </c>
      <c r="F8" s="28" t="e">
        <f t="shared" si="0"/>
        <v>#REF!</v>
      </c>
      <c r="G8" s="34" t="e">
        <f>SUMIFS(#REF!,#REF!,"NO",#REF!,1,#REF!,$D8)</f>
        <v>#REF!</v>
      </c>
      <c r="H8" s="28" t="e">
        <f t="shared" si="1"/>
        <v>#REF!</v>
      </c>
      <c r="I8" s="29" t="e">
        <f t="shared" si="3"/>
        <v>#REF!</v>
      </c>
      <c r="J8" s="29">
        <v>127906.548</v>
      </c>
      <c r="K8" s="29" t="e">
        <f t="shared" si="2"/>
        <v>#REF!</v>
      </c>
      <c r="L8" s="31" t="s">
        <v>829</v>
      </c>
    </row>
    <row r="9" spans="3:12" x14ac:dyDescent="0.25">
      <c r="C9" s="25" t="s">
        <v>779</v>
      </c>
      <c r="D9" s="4" t="s">
        <v>147</v>
      </c>
      <c r="E9" s="34" t="e">
        <f>SUMIFS(#REF!,#REF!,"SI",#REF!,1,#REF!,$D9)</f>
        <v>#REF!</v>
      </c>
      <c r="F9" s="28" t="e">
        <f t="shared" si="0"/>
        <v>#REF!</v>
      </c>
      <c r="G9" s="34" t="e">
        <f>SUMIFS(#REF!,#REF!,"NO",#REF!,1,#REF!,$D9)</f>
        <v>#REF!</v>
      </c>
      <c r="H9" s="28" t="e">
        <f t="shared" si="1"/>
        <v>#REF!</v>
      </c>
      <c r="I9" s="29" t="e">
        <f t="shared" si="3"/>
        <v>#REF!</v>
      </c>
      <c r="J9" s="29">
        <v>81067.193567080016</v>
      </c>
      <c r="K9" s="29" t="e">
        <f t="shared" si="2"/>
        <v>#REF!</v>
      </c>
      <c r="L9" s="30"/>
    </row>
    <row r="10" spans="3:12" x14ac:dyDescent="0.25">
      <c r="C10" s="25" t="s">
        <v>781</v>
      </c>
      <c r="D10" s="4" t="s">
        <v>166</v>
      </c>
      <c r="E10" s="34" t="e">
        <f>SUMIFS(#REF!,#REF!,"SI",#REF!,1,#REF!,$D10)</f>
        <v>#REF!</v>
      </c>
      <c r="F10" s="28" t="e">
        <f t="shared" si="0"/>
        <v>#REF!</v>
      </c>
      <c r="G10" s="34" t="e">
        <f>SUMIFS(#REF!,#REF!,"NO",#REF!,1,#REF!,$D10)</f>
        <v>#REF!</v>
      </c>
      <c r="H10" s="28" t="e">
        <f t="shared" si="1"/>
        <v>#REF!</v>
      </c>
      <c r="I10" s="29" t="e">
        <f t="shared" si="3"/>
        <v>#REF!</v>
      </c>
      <c r="J10" s="29">
        <v>63083.343090000009</v>
      </c>
      <c r="K10" s="29" t="e">
        <f t="shared" si="2"/>
        <v>#REF!</v>
      </c>
      <c r="L10" s="30"/>
    </row>
    <row r="11" spans="3:12" x14ac:dyDescent="0.25">
      <c r="C11" s="25" t="s">
        <v>784</v>
      </c>
      <c r="D11" s="4" t="s">
        <v>177</v>
      </c>
      <c r="E11" s="34" t="e">
        <f>SUMIFS(#REF!,#REF!,"SI",#REF!,1,#REF!,$D11)</f>
        <v>#REF!</v>
      </c>
      <c r="F11" s="28" t="e">
        <f t="shared" si="0"/>
        <v>#REF!</v>
      </c>
      <c r="G11" s="34" t="e">
        <f>SUMIFS(#REF!,#REF!,"NO",#REF!,1,#REF!,$D11)</f>
        <v>#REF!</v>
      </c>
      <c r="H11" s="28" t="e">
        <f t="shared" si="1"/>
        <v>#REF!</v>
      </c>
      <c r="I11" s="29" t="e">
        <f t="shared" si="3"/>
        <v>#REF!</v>
      </c>
      <c r="J11" s="29">
        <v>100000</v>
      </c>
      <c r="K11" s="29" t="e">
        <f t="shared" si="2"/>
        <v>#REF!</v>
      </c>
      <c r="L11" s="31" t="s">
        <v>830</v>
      </c>
    </row>
    <row r="12" spans="3:12" x14ac:dyDescent="0.25">
      <c r="C12" s="25" t="s">
        <v>786</v>
      </c>
      <c r="D12" s="4" t="s">
        <v>179</v>
      </c>
      <c r="E12" s="34" t="e">
        <f>SUMIFS(#REF!,#REF!,"SI",#REF!,1,#REF!,$D12)</f>
        <v>#REF!</v>
      </c>
      <c r="F12" s="28" t="e">
        <f t="shared" si="0"/>
        <v>#REF!</v>
      </c>
      <c r="G12" s="34" t="e">
        <f>SUMIFS(#REF!,#REF!,"NO",#REF!,1,#REF!,$D12)</f>
        <v>#REF!</v>
      </c>
      <c r="H12" s="28" t="e">
        <f t="shared" si="1"/>
        <v>#REF!</v>
      </c>
      <c r="I12" s="29" t="e">
        <f t="shared" si="3"/>
        <v>#REF!</v>
      </c>
      <c r="J12" s="29">
        <v>18069.330596309028</v>
      </c>
      <c r="K12" s="29" t="e">
        <f t="shared" si="2"/>
        <v>#REF!</v>
      </c>
      <c r="L12" s="30"/>
    </row>
    <row r="13" spans="3:12" ht="24.75" x14ac:dyDescent="0.25">
      <c r="C13" s="32" t="s">
        <v>788</v>
      </c>
      <c r="D13" s="33" t="s">
        <v>186</v>
      </c>
      <c r="E13" s="34" t="e">
        <f>SUMIFS(#REF!,#REF!,"SI",#REF!,1,#REF!,$D13)</f>
        <v>#REF!</v>
      </c>
      <c r="F13" s="35" t="e">
        <f t="shared" si="0"/>
        <v>#REF!</v>
      </c>
      <c r="G13" s="34" t="e">
        <f>SUMIFS(#REF!,#REF!,"NO",#REF!,1,#REF!,$D13)</f>
        <v>#REF!</v>
      </c>
      <c r="H13" s="35" t="e">
        <f t="shared" si="1"/>
        <v>#REF!</v>
      </c>
      <c r="I13" s="36" t="e">
        <f t="shared" si="3"/>
        <v>#REF!</v>
      </c>
      <c r="J13" s="36">
        <v>235679.36670000001</v>
      </c>
      <c r="K13" s="29" t="e">
        <f t="shared" si="2"/>
        <v>#REF!</v>
      </c>
      <c r="L13" s="37" t="s">
        <v>831</v>
      </c>
    </row>
    <row r="14" spans="3:12" x14ac:dyDescent="0.25">
      <c r="C14" s="25" t="s">
        <v>790</v>
      </c>
      <c r="D14" s="4" t="s">
        <v>791</v>
      </c>
      <c r="E14" s="34" t="e">
        <f>SUMIFS(#REF!,#REF!,"SI",#REF!,1,#REF!,$D14)</f>
        <v>#REF!</v>
      </c>
      <c r="F14" s="28" t="e">
        <f t="shared" si="0"/>
        <v>#REF!</v>
      </c>
      <c r="G14" s="34" t="e">
        <f>SUMIFS(#REF!,#REF!,"NO",#REF!,1,#REF!,$D14)</f>
        <v>#REF!</v>
      </c>
      <c r="H14" s="28" t="e">
        <f t="shared" si="1"/>
        <v>#REF!</v>
      </c>
      <c r="I14" s="29" t="e">
        <f t="shared" si="3"/>
        <v>#REF!</v>
      </c>
      <c r="J14" s="29">
        <v>0</v>
      </c>
      <c r="K14" s="29" t="e">
        <f t="shared" si="2"/>
        <v>#REF!</v>
      </c>
      <c r="L14" s="30"/>
    </row>
    <row r="15" spans="3:12" x14ac:dyDescent="0.25">
      <c r="C15" s="25" t="s">
        <v>793</v>
      </c>
      <c r="D15" s="4" t="s">
        <v>277</v>
      </c>
      <c r="E15" s="34" t="e">
        <f>SUMIFS(#REF!,#REF!,"SI",#REF!,1,#REF!,$D15)</f>
        <v>#REF!</v>
      </c>
      <c r="F15" s="28" t="e">
        <f t="shared" si="0"/>
        <v>#REF!</v>
      </c>
      <c r="G15" s="34" t="e">
        <f>SUMIFS(#REF!,#REF!,"NO",#REF!,1,#REF!,$D15)</f>
        <v>#REF!</v>
      </c>
      <c r="H15" s="28" t="e">
        <f t="shared" si="1"/>
        <v>#REF!</v>
      </c>
      <c r="I15" s="29" t="e">
        <f t="shared" si="3"/>
        <v>#REF!</v>
      </c>
      <c r="J15" s="29">
        <v>26174.092469879266</v>
      </c>
      <c r="K15" s="29" t="e">
        <f t="shared" si="2"/>
        <v>#REF!</v>
      </c>
      <c r="L15" s="30"/>
    </row>
    <row r="16" spans="3:12" x14ac:dyDescent="0.25">
      <c r="C16" s="25" t="s">
        <v>795</v>
      </c>
      <c r="D16" s="4" t="s">
        <v>262</v>
      </c>
      <c r="E16" s="34" t="e">
        <f>SUMIFS(#REF!,#REF!,"SI",#REF!,1,#REF!,$D16)</f>
        <v>#REF!</v>
      </c>
      <c r="F16" s="28" t="e">
        <f t="shared" si="0"/>
        <v>#REF!</v>
      </c>
      <c r="G16" s="34" t="e">
        <f>SUMIFS(#REF!,#REF!,"NO",#REF!,1,#REF!,$D16)</f>
        <v>#REF!</v>
      </c>
      <c r="H16" s="28" t="e">
        <f t="shared" si="1"/>
        <v>#REF!</v>
      </c>
      <c r="I16" s="29" t="e">
        <f t="shared" si="3"/>
        <v>#REF!</v>
      </c>
      <c r="J16" s="29">
        <v>221330.79743241009</v>
      </c>
      <c r="K16" s="29" t="e">
        <f t="shared" si="2"/>
        <v>#REF!</v>
      </c>
      <c r="L16" s="31" t="s">
        <v>829</v>
      </c>
    </row>
    <row r="17" spans="3:12" x14ac:dyDescent="0.25">
      <c r="C17" s="25" t="s">
        <v>796</v>
      </c>
      <c r="D17" s="4" t="s">
        <v>797</v>
      </c>
      <c r="E17" s="34" t="e">
        <f>SUMIFS(#REF!,#REF!,"SI",#REF!,1,#REF!,$D17)</f>
        <v>#REF!</v>
      </c>
      <c r="F17" s="28" t="e">
        <f t="shared" si="0"/>
        <v>#REF!</v>
      </c>
      <c r="G17" s="34" t="e">
        <f>SUMIFS(#REF!,#REF!,"NO",#REF!,1,#REF!,$D17)</f>
        <v>#REF!</v>
      </c>
      <c r="H17" s="28" t="e">
        <f t="shared" si="1"/>
        <v>#REF!</v>
      </c>
      <c r="I17" s="29" t="e">
        <f t="shared" si="3"/>
        <v>#REF!</v>
      </c>
      <c r="J17" s="29">
        <v>15594.43565451104</v>
      </c>
      <c r="K17" s="29" t="e">
        <f t="shared" si="2"/>
        <v>#REF!</v>
      </c>
      <c r="L17" s="31" t="s">
        <v>832</v>
      </c>
    </row>
    <row r="18" spans="3:12" x14ac:dyDescent="0.25">
      <c r="C18" s="25" t="s">
        <v>800</v>
      </c>
      <c r="D18" s="4" t="s">
        <v>226</v>
      </c>
      <c r="E18" s="34" t="e">
        <f>SUMIFS(#REF!,#REF!,"SI",#REF!,1,#REF!,$D18)</f>
        <v>#REF!</v>
      </c>
      <c r="F18" s="28" t="e">
        <f t="shared" si="0"/>
        <v>#REF!</v>
      </c>
      <c r="G18" s="34" t="e">
        <f>SUMIFS(#REF!,#REF!,"NO",#REF!,1,#REF!,$D18)</f>
        <v>#REF!</v>
      </c>
      <c r="H18" s="28" t="e">
        <f t="shared" si="1"/>
        <v>#REF!</v>
      </c>
      <c r="I18" s="29" t="e">
        <f t="shared" si="3"/>
        <v>#REF!</v>
      </c>
      <c r="J18" s="29">
        <v>67135.7016</v>
      </c>
      <c r="K18" s="29" t="e">
        <f t="shared" si="2"/>
        <v>#REF!</v>
      </c>
      <c r="L18" s="31" t="s">
        <v>832</v>
      </c>
    </row>
    <row r="19" spans="3:12" x14ac:dyDescent="0.25">
      <c r="C19" s="25" t="s">
        <v>802</v>
      </c>
      <c r="D19" s="4" t="s">
        <v>40</v>
      </c>
      <c r="E19" s="34" t="e">
        <f>SUMIFS(#REF!,#REF!,"SI",#REF!,1,#REF!,$D19)</f>
        <v>#REF!</v>
      </c>
      <c r="F19" s="28" t="e">
        <f t="shared" si="0"/>
        <v>#REF!</v>
      </c>
      <c r="G19" s="34" t="e">
        <f>SUMIFS(#REF!,#REF!,"NO",#REF!,1,#REF!,$D19)</f>
        <v>#REF!</v>
      </c>
      <c r="H19" s="28" t="e">
        <f t="shared" si="1"/>
        <v>#REF!</v>
      </c>
      <c r="I19" s="29" t="e">
        <f t="shared" si="3"/>
        <v>#REF!</v>
      </c>
      <c r="J19" s="29">
        <v>174161.84239241705</v>
      </c>
      <c r="K19" s="29" t="e">
        <f t="shared" si="2"/>
        <v>#REF!</v>
      </c>
      <c r="L19" s="31" t="s">
        <v>829</v>
      </c>
    </row>
    <row r="20" spans="3:12" x14ac:dyDescent="0.25">
      <c r="C20" s="25" t="s">
        <v>803</v>
      </c>
      <c r="D20" s="4" t="s">
        <v>258</v>
      </c>
      <c r="E20" s="34" t="e">
        <f>SUMIFS(#REF!,#REF!,"SI",#REF!,1,#REF!,$D20)</f>
        <v>#REF!</v>
      </c>
      <c r="F20" s="28" t="e">
        <f t="shared" si="0"/>
        <v>#REF!</v>
      </c>
      <c r="G20" s="34" t="e">
        <f>SUMIFS(#REF!,#REF!,"NO",#REF!,1,#REF!,$D20)</f>
        <v>#REF!</v>
      </c>
      <c r="H20" s="28" t="e">
        <f t="shared" si="1"/>
        <v>#REF!</v>
      </c>
      <c r="I20" s="29" t="e">
        <f t="shared" si="3"/>
        <v>#REF!</v>
      </c>
      <c r="J20" s="29">
        <v>20022.690399999999</v>
      </c>
      <c r="K20" s="29" t="e">
        <f t="shared" si="2"/>
        <v>#REF!</v>
      </c>
      <c r="L20" s="30"/>
    </row>
    <row r="21" spans="3:12" x14ac:dyDescent="0.25">
      <c r="C21" s="25" t="s">
        <v>805</v>
      </c>
      <c r="D21" s="4" t="s">
        <v>278</v>
      </c>
      <c r="E21" s="34" t="e">
        <f>SUMIFS(#REF!,#REF!,"SI",#REF!,1,#REF!,$D21)</f>
        <v>#REF!</v>
      </c>
      <c r="F21" s="28" t="e">
        <f t="shared" si="0"/>
        <v>#REF!</v>
      </c>
      <c r="G21" s="34" t="e">
        <f>SUMIFS(#REF!,#REF!,"NO",#REF!,1,#REF!,$D21)</f>
        <v>#REF!</v>
      </c>
      <c r="H21" s="28" t="e">
        <f t="shared" si="1"/>
        <v>#REF!</v>
      </c>
      <c r="I21" s="29" t="e">
        <f t="shared" si="3"/>
        <v>#REF!</v>
      </c>
      <c r="J21" s="29">
        <v>1139385.2117985154</v>
      </c>
      <c r="K21" s="29" t="e">
        <f t="shared" si="2"/>
        <v>#REF!</v>
      </c>
      <c r="L21" s="30"/>
    </row>
    <row r="22" spans="3:12" x14ac:dyDescent="0.25">
      <c r="C22" s="25" t="s">
        <v>807</v>
      </c>
      <c r="D22" s="4" t="s">
        <v>808</v>
      </c>
      <c r="E22" s="34" t="e">
        <f>SUMIFS(#REF!,#REF!,"SI",#REF!,1,#REF!,$D22)</f>
        <v>#REF!</v>
      </c>
      <c r="F22" s="28" t="e">
        <f t="shared" si="0"/>
        <v>#REF!</v>
      </c>
      <c r="G22" s="34" t="e">
        <f>SUMIFS(#REF!,#REF!,"NO",#REF!,1,#REF!,$D22)</f>
        <v>#REF!</v>
      </c>
      <c r="H22" s="28" t="e">
        <f t="shared" si="1"/>
        <v>#REF!</v>
      </c>
      <c r="I22" s="29" t="e">
        <f t="shared" si="3"/>
        <v>#REF!</v>
      </c>
      <c r="J22" s="29">
        <v>0</v>
      </c>
      <c r="K22" s="29" t="e">
        <f t="shared" si="2"/>
        <v>#REF!</v>
      </c>
      <c r="L22" s="30"/>
    </row>
    <row r="23" spans="3:12" ht="24.75" x14ac:dyDescent="0.25">
      <c r="C23" s="32" t="s">
        <v>810</v>
      </c>
      <c r="D23" s="33" t="s">
        <v>432</v>
      </c>
      <c r="E23" s="34" t="e">
        <f>SUMIFS(#REF!,#REF!,"SI",#REF!,1,#REF!,$D23)</f>
        <v>#REF!</v>
      </c>
      <c r="F23" s="35" t="e">
        <f t="shared" si="0"/>
        <v>#REF!</v>
      </c>
      <c r="G23" s="34" t="e">
        <f>SUMIFS(#REF!,#REF!,"NO",#REF!,1,#REF!,$D23)</f>
        <v>#REF!</v>
      </c>
      <c r="H23" s="35" t="e">
        <f t="shared" si="1"/>
        <v>#REF!</v>
      </c>
      <c r="I23" s="36" t="e">
        <f t="shared" si="3"/>
        <v>#REF!</v>
      </c>
      <c r="J23" s="36">
        <v>0</v>
      </c>
      <c r="K23" s="29" t="e">
        <f t="shared" si="2"/>
        <v>#REF!</v>
      </c>
      <c r="L23" s="37" t="s">
        <v>833</v>
      </c>
    </row>
    <row r="24" spans="3:12" x14ac:dyDescent="0.25">
      <c r="C24" s="25" t="s">
        <v>811</v>
      </c>
      <c r="D24" s="4" t="s">
        <v>95</v>
      </c>
      <c r="E24" s="34" t="e">
        <f>SUMIFS(#REF!,#REF!,"SI",#REF!,1,#REF!,$D24)</f>
        <v>#REF!</v>
      </c>
      <c r="F24" s="28" t="e">
        <f t="shared" si="0"/>
        <v>#REF!</v>
      </c>
      <c r="G24" s="34" t="e">
        <f>SUMIFS(#REF!,#REF!,"NO",#REF!,1,#REF!,$D24)</f>
        <v>#REF!</v>
      </c>
      <c r="H24" s="28" t="e">
        <f t="shared" si="1"/>
        <v>#REF!</v>
      </c>
      <c r="I24" s="29" t="e">
        <f t="shared" si="3"/>
        <v>#REF!</v>
      </c>
      <c r="J24" s="29">
        <v>78683.338199999998</v>
      </c>
      <c r="K24" s="29" t="e">
        <f t="shared" si="2"/>
        <v>#REF!</v>
      </c>
      <c r="L24" s="31" t="s">
        <v>829</v>
      </c>
    </row>
    <row r="25" spans="3:12" x14ac:dyDescent="0.25">
      <c r="C25" s="25" t="s">
        <v>812</v>
      </c>
      <c r="D25" s="4" t="s">
        <v>214</v>
      </c>
      <c r="E25" s="34" t="e">
        <f>SUMIFS(#REF!,#REF!,"SI",#REF!,1,#REF!,$D25)</f>
        <v>#REF!</v>
      </c>
      <c r="F25" s="28" t="e">
        <f t="shared" si="0"/>
        <v>#REF!</v>
      </c>
      <c r="G25" s="34" t="e">
        <f>SUMIFS(#REF!,#REF!,"NO",#REF!,1,#REF!,$D25)</f>
        <v>#REF!</v>
      </c>
      <c r="H25" s="28" t="e">
        <f t="shared" si="1"/>
        <v>#REF!</v>
      </c>
      <c r="I25" s="29" t="e">
        <f t="shared" si="3"/>
        <v>#REF!</v>
      </c>
      <c r="J25" s="29">
        <v>8220.4723896166834</v>
      </c>
      <c r="K25" s="29" t="e">
        <f t="shared" si="2"/>
        <v>#REF!</v>
      </c>
      <c r="L25" s="30"/>
    </row>
    <row r="26" spans="3:12" x14ac:dyDescent="0.25">
      <c r="C26" s="25" t="s">
        <v>813</v>
      </c>
      <c r="D26" s="4" t="s">
        <v>814</v>
      </c>
      <c r="E26" s="34" t="e">
        <f>SUMIFS(#REF!,#REF!,"SI",#REF!,1,#REF!,$D26)</f>
        <v>#REF!</v>
      </c>
      <c r="F26" s="28" t="e">
        <f t="shared" si="0"/>
        <v>#REF!</v>
      </c>
      <c r="G26" s="34" t="e">
        <f>SUMIFS(#REF!,#REF!,"NO",#REF!,1,#REF!,$D26)</f>
        <v>#REF!</v>
      </c>
      <c r="H26" s="28" t="e">
        <f t="shared" si="1"/>
        <v>#REF!</v>
      </c>
      <c r="I26" s="29" t="e">
        <f t="shared" si="3"/>
        <v>#REF!</v>
      </c>
      <c r="J26" s="29">
        <v>12320.599400000001</v>
      </c>
      <c r="K26" s="29" t="e">
        <f t="shared" si="2"/>
        <v>#REF!</v>
      </c>
      <c r="L26" s="31" t="s">
        <v>829</v>
      </c>
    </row>
    <row r="27" spans="3:12" x14ac:dyDescent="0.25">
      <c r="C27" s="25" t="s">
        <v>815</v>
      </c>
      <c r="D27" s="4" t="s">
        <v>115</v>
      </c>
      <c r="E27" s="34" t="e">
        <f>SUMIFS(#REF!,#REF!,"SI",#REF!,1,#REF!,$D27)</f>
        <v>#REF!</v>
      </c>
      <c r="F27" s="28" t="e">
        <f t="shared" si="0"/>
        <v>#REF!</v>
      </c>
      <c r="G27" s="34" t="e">
        <f>SUMIFS(#REF!,#REF!,"NO",#REF!,1,#REF!,$D27)</f>
        <v>#REF!</v>
      </c>
      <c r="H27" s="28" t="e">
        <f t="shared" si="1"/>
        <v>#REF!</v>
      </c>
      <c r="I27" s="29" t="e">
        <f t="shared" si="3"/>
        <v>#REF!</v>
      </c>
      <c r="J27" s="29">
        <v>115309.44176315791</v>
      </c>
      <c r="K27" s="29" t="e">
        <f t="shared" si="2"/>
        <v>#REF!</v>
      </c>
      <c r="L27" s="31" t="s">
        <v>829</v>
      </c>
    </row>
    <row r="28" spans="3:12" x14ac:dyDescent="0.25">
      <c r="C28" s="25" t="s">
        <v>816</v>
      </c>
      <c r="D28" s="4" t="s">
        <v>817</v>
      </c>
      <c r="E28" s="34" t="e">
        <f>SUMIFS(#REF!,#REF!,"SI",#REF!,1,#REF!,$D28)</f>
        <v>#REF!</v>
      </c>
      <c r="F28" s="28" t="e">
        <f t="shared" si="0"/>
        <v>#REF!</v>
      </c>
      <c r="G28" s="34" t="e">
        <f>SUMIFS(#REF!,#REF!,"NO",#REF!,1,#REF!,$D28)</f>
        <v>#REF!</v>
      </c>
      <c r="H28" s="28" t="e">
        <f t="shared" si="1"/>
        <v>#REF!</v>
      </c>
      <c r="I28" s="29" t="e">
        <f t="shared" si="3"/>
        <v>#REF!</v>
      </c>
      <c r="J28" s="29">
        <v>0</v>
      </c>
      <c r="K28" s="29" t="e">
        <f t="shared" si="2"/>
        <v>#REF!</v>
      </c>
      <c r="L28" s="30"/>
    </row>
    <row r="29" spans="3:12" x14ac:dyDescent="0.25">
      <c r="E29" s="38" t="e">
        <f>SUM(E5:E28)</f>
        <v>#REF!</v>
      </c>
      <c r="G29" s="38" t="e">
        <f>SUM(G5:G28)</f>
        <v>#REF!</v>
      </c>
      <c r="I29" s="38" t="e">
        <f>SUM(I5:I28)</f>
        <v>#REF!</v>
      </c>
      <c r="J29" s="38">
        <f>SUM(J5:J28)</f>
        <v>2688236.6620604275</v>
      </c>
      <c r="K29" s="38"/>
    </row>
  </sheetData>
  <mergeCells count="1">
    <mergeCell ref="L5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 publicar </vt:lpstr>
      <vt:lpstr>Capacidad Total</vt:lpstr>
      <vt:lpstr>Capacidad TA</vt:lpstr>
      <vt:lpstr>'A publicar '!Área_de_impresión</vt:lpstr>
      <vt:lpstr>'A publicar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Ulises Matus Acuna</dc:creator>
  <cp:lastModifiedBy>Ulises Matus Acuna</cp:lastModifiedBy>
  <cp:lastPrinted>2017-05-08T22:58:19Z</cp:lastPrinted>
  <dcterms:created xsi:type="dcterms:W3CDTF">2017-05-06T06:30:25Z</dcterms:created>
  <dcterms:modified xsi:type="dcterms:W3CDTF">2017-05-09T14:51:10Z</dcterms:modified>
</cp:coreProperties>
</file>